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nedicte.macgregor\Desktop\"/>
    </mc:Choice>
  </mc:AlternateContent>
  <bookViews>
    <workbookView xWindow="0" yWindow="0" windowWidth="19200" windowHeight="6760"/>
  </bookViews>
  <sheets>
    <sheet name="Bilan Ateliers et Sites" sheetId="1" r:id="rId1"/>
  </sheets>
  <externalReferences>
    <externalReference r:id="rId2"/>
  </externalReferences>
  <definedNames>
    <definedName name="__bookmark_2">GBCP - Commandes par entité [1]dép!$A$4:$Y$267</definedName>
    <definedName name="_xlnm._FilterDatabase" localSheetId="0" hidden="1">'Bilan Ateliers et Sites'!$A$385:$G$385</definedName>
  </definedNames>
  <calcPr calcId="191029"/>
</workbook>
</file>

<file path=xl/calcChain.xml><?xml version="1.0" encoding="utf-8"?>
<calcChain xmlns="http://schemas.openxmlformats.org/spreadsheetml/2006/main">
  <c r="D435" i="1" l="1"/>
  <c r="F570" i="1"/>
  <c r="F426" i="1" l="1"/>
  <c r="F369" i="1"/>
  <c r="F270" i="1"/>
  <c r="F122" i="1"/>
  <c r="F98" i="1"/>
  <c r="F71" i="1"/>
  <c r="F207" i="1" l="1"/>
  <c r="F155" i="1"/>
  <c r="F40" i="1"/>
  <c r="D437" i="1" l="1"/>
  <c r="D436" i="1" l="1"/>
  <c r="D378" i="1" l="1"/>
  <c r="D380" i="1" s="1"/>
  <c r="D163" i="1" l="1"/>
  <c r="D165" i="1" s="1"/>
  <c r="F600" i="1" l="1"/>
  <c r="D579" i="1" s="1"/>
  <c r="D581" i="1" s="1"/>
  <c r="D279" i="1"/>
  <c r="D281" i="1" s="1"/>
  <c r="D216" i="1"/>
  <c r="D218" i="1" s="1"/>
  <c r="F613" i="1"/>
  <c r="D130" i="1"/>
  <c r="D132" i="1" s="1"/>
  <c r="D106" i="1"/>
  <c r="D108" i="1" s="1"/>
  <c r="D80" i="1"/>
  <c r="D82" i="1" s="1"/>
  <c r="D49" i="1"/>
  <c r="D51" i="1" s="1"/>
  <c r="D11" i="1"/>
  <c r="D13" i="1" s="1"/>
  <c r="D580" i="1" l="1"/>
  <c r="D280" i="1"/>
  <c r="D379" i="1"/>
  <c r="D217" i="1"/>
  <c r="D164" i="1"/>
  <c r="D131" i="1"/>
  <c r="D107" i="1"/>
  <c r="D81" i="1"/>
  <c r="D50" i="1"/>
  <c r="D12" i="1"/>
</calcChain>
</file>

<file path=xl/sharedStrings.xml><?xml version="1.0" encoding="utf-8"?>
<sst xmlns="http://schemas.openxmlformats.org/spreadsheetml/2006/main" count="1974" uniqueCount="884">
  <si>
    <t/>
  </si>
  <si>
    <t xml:space="preserve">Entité dépensière : </t>
  </si>
  <si>
    <t>N° commande</t>
  </si>
  <si>
    <t>Souche</t>
  </si>
  <si>
    <t>Libellé commande</t>
  </si>
  <si>
    <t>Date commande</t>
  </si>
  <si>
    <t>Raison sociale fournisseur</t>
  </si>
  <si>
    <t>Montant consommé sur l'exercice</t>
  </si>
  <si>
    <t>Nature dépense</t>
  </si>
  <si>
    <t>ASSEMBLEE GENERALE PAUSE CAFE 24/01/2023</t>
  </si>
  <si>
    <t>CROUS - RESTAURANT UNIVERSITAIRE</t>
  </si>
  <si>
    <t>FO</t>
  </si>
  <si>
    <t>AG LADYSS</t>
  </si>
  <si>
    <t>AG REPAS 24/01/2023</t>
  </si>
  <si>
    <t>PIC ET CHIC TRAITEUR</t>
  </si>
  <si>
    <t>CA 23/01/2023 AG BROCHURE FORMAT A5</t>
  </si>
  <si>
    <t>SEMACO COREP</t>
  </si>
  <si>
    <t>LABO</t>
  </si>
  <si>
    <t>BAGUETTE-ECLAIR</t>
  </si>
  <si>
    <t>AG  31/05/2023</t>
  </si>
  <si>
    <t>ANTIN</t>
  </si>
  <si>
    <t>Location résidence doctorale 2023</t>
  </si>
  <si>
    <t>ESCAMPETTE ET CIE</t>
  </si>
  <si>
    <t>ANTIN Melanie AINCOURT 02/06/2023 - 04/0</t>
  </si>
  <si>
    <t>ANTIN Melanie</t>
  </si>
  <si>
    <t>MI</t>
  </si>
  <si>
    <t>MOUHCINE Sajid AINCOURT 02/06/2023 - 04/</t>
  </si>
  <si>
    <t>MOUHCINE Sajid</t>
  </si>
  <si>
    <t>PALERMO Claudia AINCOURT 02/06/2023 - 04</t>
  </si>
  <si>
    <t>PALERMO Claudia</t>
  </si>
  <si>
    <t>KONAN YAO Henri-Joël AINCOURT 02/06/2023</t>
  </si>
  <si>
    <t>KONAN YAO Henri-Joël</t>
  </si>
  <si>
    <t>MESIDOR Mayens AINCOURT 02/06/2023 - 04/</t>
  </si>
  <si>
    <t>MESIDOR Mayens</t>
  </si>
  <si>
    <t>VALMOND Néhémie AINCOURT 02/06/2023 - 04</t>
  </si>
  <si>
    <t>VALMOND Néhémie</t>
  </si>
  <si>
    <t>ZAHIR Nima AINCOURT 02/06/2023 - 04/06/2</t>
  </si>
  <si>
    <t>ZAHIR Nima</t>
  </si>
  <si>
    <t>BOUME NATENG Armelle AINCOURT 02/06/2023</t>
  </si>
  <si>
    <t>BOUME NATENG Armelle</t>
  </si>
  <si>
    <t>DISTELRATH David AINCOURT 02/06/2023 - 0</t>
  </si>
  <si>
    <t>DISTELRATH David</t>
  </si>
  <si>
    <t>BERNARD SUZIE AINCOURT 02/06/2023 - 04/0</t>
  </si>
  <si>
    <t>BERNARD SUZIE</t>
  </si>
  <si>
    <t>HEYDORFF-DECAUX Tess AINCOURT 02/06/2023</t>
  </si>
  <si>
    <t>HEYDORFF-DECAUX Tess</t>
  </si>
  <si>
    <t>Atelier Oralité résidence doctorante</t>
  </si>
  <si>
    <t>L'ALGARADE</t>
  </si>
  <si>
    <t>Activité randonnée canoë 03/06/2023</t>
  </si>
  <si>
    <t>MASSON JULIEN</t>
  </si>
  <si>
    <t>Total entité ATELIER DOCTORANT  :</t>
  </si>
  <si>
    <t>GROUIEZ</t>
  </si>
  <si>
    <t>GROUIEZ A/R PARIS-REIMS 16/01/2023</t>
  </si>
  <si>
    <t>FCM 3MUNDI</t>
  </si>
  <si>
    <t>GROUIEZ Pascal REIMS 16/01/2023 - 16/01/</t>
  </si>
  <si>
    <t>GROUIEZ Pascal</t>
  </si>
  <si>
    <t>LEMARCHAND</t>
  </si>
  <si>
    <t>LEMARCHAND A/R PARIS-BARCELON 3-7/09/23</t>
  </si>
  <si>
    <t>LEMARCHAND Nathalie BARCELONE 03/09/2023</t>
  </si>
  <si>
    <t>LEMARCHAND Nathalie</t>
  </si>
  <si>
    <t>LEMARCHAND Nathalie RABAT 12/06/2023 - 1</t>
  </si>
  <si>
    <t>LEMARCHAND A/R PARIS-RABAT 12-16/06/2023</t>
  </si>
  <si>
    <t>LEMARCHAND HBGT RABAT 12-16/06/2023</t>
  </si>
  <si>
    <t>GROUIEZ Pascal DUNKERQUE 16/05/2023 - 17</t>
  </si>
  <si>
    <t>GROUIEZ A/R PARIS-DUNKERQUE 16-17/05/23</t>
  </si>
  <si>
    <t>GROUIEZ HEBERGEMENTDUNKERQUE 16-17/05/23</t>
  </si>
  <si>
    <t>LEMARCHAND AR PARIS-MADRID 05-08/06/2023</t>
  </si>
  <si>
    <t>ATELIER 2</t>
  </si>
  <si>
    <t>DISTELRATH David NEW YORK; SANDUSKY; ANN</t>
  </si>
  <si>
    <t>NIKOLOPOULOU REMBOURSEMENT LICENCE</t>
  </si>
  <si>
    <t>KIVUTO SOLUTIONS INC - ONTHEHUB</t>
  </si>
  <si>
    <t>ROUGE</t>
  </si>
  <si>
    <t>Lionel Rougé, Paris, 26-31/05/2023</t>
  </si>
  <si>
    <t>ROUGE LIONEL</t>
  </si>
  <si>
    <t>ATELIER 3</t>
  </si>
  <si>
    <t>LEGOUY</t>
  </si>
  <si>
    <t>LEGOUY A/R Nancy, 15-16/01/2023</t>
  </si>
  <si>
    <t>LEGOUY HERBERG Nancy, 15-16/01/2023</t>
  </si>
  <si>
    <t>LEGOUY François</t>
  </si>
  <si>
    <t>DARLY</t>
  </si>
  <si>
    <t>DARLY ORGANISAT° JOURNEE D'ETUDE 200323</t>
  </si>
  <si>
    <t>LAGNEAU ANTOINE</t>
  </si>
  <si>
    <t>DESCARPENTRIES Jacqueline DAKAR 10/02/20</t>
  </si>
  <si>
    <t>DESCARPENTRIES Jacqueline</t>
  </si>
  <si>
    <t>SOW Mamadou DAKAR 19/05/2023 - 30/07/202</t>
  </si>
  <si>
    <t>SOW</t>
  </si>
  <si>
    <t>A/R SOW PARIS-DAKAR  02/06-27/07/23</t>
  </si>
  <si>
    <t>ATELIER 5</t>
  </si>
  <si>
    <t>LOCQUET</t>
  </si>
  <si>
    <t>Alexandra LOCQUET, Chambéry, 28/03/23</t>
  </si>
  <si>
    <t>Alexandra LOCQUET, hbgt Chambéry, 28/03</t>
  </si>
  <si>
    <t>Alexandra LOCQUET, Chambéry, 28-30/03</t>
  </si>
  <si>
    <t>LOCQUET Alexandra</t>
  </si>
  <si>
    <t>HONORE</t>
  </si>
  <si>
    <t>HONORE VISITE ET ANIMATIONS 09/03</t>
  </si>
  <si>
    <t>LA FERME DU LEUKER PLOUZENNEC REINERT MARIE CHRISTINE</t>
  </si>
  <si>
    <t>HONORE FORFAIT ACCUEIL 1/2 JOURNÉE 17/03</t>
  </si>
  <si>
    <t>MAISON ANIMATION FORMATION DE COURCELLES</t>
  </si>
  <si>
    <t>BORTOLAMIO</t>
  </si>
  <si>
    <t>Sarah BORTOLAMIOL, Paris, 23-25/05/2023</t>
  </si>
  <si>
    <t>Sarah BORTOLAMIOL Valenciennes 23-25/05</t>
  </si>
  <si>
    <t>BORTOLAMIOL, hbgt Valenciennes, 23-25/05</t>
  </si>
  <si>
    <t>COURAULT Romain RABAT 12/06/2023 - 17/06</t>
  </si>
  <si>
    <t>COURAULT Romain</t>
  </si>
  <si>
    <t>COURAULT</t>
  </si>
  <si>
    <t>Romain COURAULT, hbgt Rabat, 12-17/06</t>
  </si>
  <si>
    <t>Romain COURAULT, Rabat, 12-17/06/2023</t>
  </si>
  <si>
    <t>CA 19/04/2023 FRAIS D'INSCR CONGRES AIGF</t>
  </si>
  <si>
    <t>EVENTBRITE</t>
  </si>
  <si>
    <t>SALES</t>
  </si>
  <si>
    <t>Katherine SALES, Strasbourg, 05-08/06/23</t>
  </si>
  <si>
    <t>Katherine SALES hbgt Strasbourg 05-08/06</t>
  </si>
  <si>
    <t>SALES Katherine</t>
  </si>
  <si>
    <t>ATELIER 6</t>
  </si>
  <si>
    <t>CORNIL</t>
  </si>
  <si>
    <t>Clara CORNIL, Paris, 01-03/02/2023</t>
  </si>
  <si>
    <t>BALAUD</t>
  </si>
  <si>
    <t>Léna BALAUD, Paris, 31/01/2023</t>
  </si>
  <si>
    <t>Clara CORNIL, Paris, 02-03/02/2023</t>
  </si>
  <si>
    <t>CORNIL Clara</t>
  </si>
  <si>
    <t>Léna BALAUD, Paris, 31/01/23</t>
  </si>
  <si>
    <t>BALAUD Léna</t>
  </si>
  <si>
    <t>Prestation CORNIL séminaire Spatialités</t>
  </si>
  <si>
    <t>LES DECISIFS</t>
  </si>
  <si>
    <t>CLAVEL</t>
  </si>
  <si>
    <t>CLAVEL, Brest-Rennes, 05/03/2023</t>
  </si>
  <si>
    <t>CLAVEL, Rennes-Montpellier, 05/03/2023</t>
  </si>
  <si>
    <t>Joanne CLAVEL, Brest, 03-05/03/2023</t>
  </si>
  <si>
    <t>CLAVEL Joanne</t>
  </si>
  <si>
    <t>Ouvrages collection Fabuleux ZOOpuscules</t>
  </si>
  <si>
    <t>ANIMAL DEBOUT MME GEORGES NATHALIE</t>
  </si>
  <si>
    <t>Ouvrages édités par sun/sun éditions</t>
  </si>
  <si>
    <t>SUN SUN &amp; ZINK ATELIER</t>
  </si>
  <si>
    <t>DELORME</t>
  </si>
  <si>
    <t>Damien DELORME, Annemasse-Paris, 23/03</t>
  </si>
  <si>
    <t>Damien DELORME, Paris, 23/03/2023</t>
  </si>
  <si>
    <t>DELORME Damien</t>
  </si>
  <si>
    <t>Toners HP Color LaserJet Pro MFP M281fdw</t>
  </si>
  <si>
    <t>INMAC WSTORE - MISCO</t>
  </si>
  <si>
    <t>LERAUD</t>
  </si>
  <si>
    <t>LA REVUE DESSINEE</t>
  </si>
  <si>
    <t>Remboursement CLAVEL achat ouvrages</t>
  </si>
  <si>
    <t>LIBRAIRIE LE GRAIN DES MOTS</t>
  </si>
  <si>
    <t>Remboursement CLAVEL achat papeterie</t>
  </si>
  <si>
    <t>DMC CONCEPT</t>
  </si>
  <si>
    <t>Michel BARRERE, hbgt Paris, 13-14/04/23</t>
  </si>
  <si>
    <t>Joanne CLAVEL, Marseille, 19/06/2023</t>
  </si>
  <si>
    <t>Ouvrage Joanne CLAVEL</t>
  </si>
  <si>
    <t>L'APPEL DU LIVRE</t>
  </si>
  <si>
    <t>GEOTECA</t>
  </si>
  <si>
    <t>CONTRIBUT°DEVE. GEOTECA/POLE IMAGE 2023</t>
  </si>
  <si>
    <t>UNIVERSITE PARIS CITE</t>
  </si>
  <si>
    <t>Total entité GEOTECA  :</t>
  </si>
  <si>
    <t>SITE CONDORCET ALIMENTATION CAFES</t>
  </si>
  <si>
    <t>UGAP - UNION DES GROUPEMENTS D'ACHATS PUBLICS</t>
  </si>
  <si>
    <t>SITE CONDORCET OUVRAGES</t>
  </si>
  <si>
    <t>FNAC DIRECT</t>
  </si>
  <si>
    <t>CA 10/03/23 CARTE DE VISITES P1</t>
  </si>
  <si>
    <t>BORTOLAMIOL Sarah PARIS-AUBERVILLIERS-VI</t>
  </si>
  <si>
    <t>CA 03/04/2023 - FOIN RONGEURS</t>
  </si>
  <si>
    <t>CA 03/04/2023 - PILE DURACELL</t>
  </si>
  <si>
    <t>CA 03/04/2023 - DOUBLE DECAMETRE</t>
  </si>
  <si>
    <t>BORTOLAMIOL Sarah PARIS-AUBERVILLIER 01/</t>
  </si>
  <si>
    <t>CA 11/05/23 CHARGEUR BATTERIE GREEN</t>
  </si>
  <si>
    <t>UNIVERSITE POLYTECHNIQUE HAUTS DE FRANCE - UPHF</t>
  </si>
  <si>
    <t>CA 11/05/23 Chariot de jardin Condorcet</t>
  </si>
  <si>
    <t>CA 11/05/23 Mobilier Condorcet</t>
  </si>
  <si>
    <t>MEUBLES IKEA FRANCE</t>
  </si>
  <si>
    <t>CA 12/05/2023 OUVRAGE SITE CONCORCET</t>
  </si>
  <si>
    <t>AMAZON EU SARL</t>
  </si>
  <si>
    <t>Déjeuner 06/06 Campus Condorcet</t>
  </si>
  <si>
    <t>CA 11/05/23 OUVRAGE"ATLASDE L'INVISIBLE"</t>
  </si>
  <si>
    <t>MATERIELS INFORMATIQUE SITE CONDORCET</t>
  </si>
  <si>
    <t>DELL SAS</t>
  </si>
  <si>
    <t>CA 11/05/23 OUVRAGES CONDORCET</t>
  </si>
  <si>
    <t>CA 12/05/23 DOUBLE DECAMETRE</t>
  </si>
  <si>
    <t>LEROY MERLIN FRANCE</t>
  </si>
  <si>
    <t>CA 12/05/23 POIRE URBAIN DE JARDIN</t>
  </si>
  <si>
    <t>CA 12/05/23 METRE PLIANT DE MESUISERIE</t>
  </si>
  <si>
    <t>CA 12/05/23 BBF CLICK &amp; GOAL</t>
  </si>
  <si>
    <t>OOGARDEN</t>
  </si>
  <si>
    <t>DEGUILHEM</t>
  </si>
  <si>
    <t>Thibaud DEGUILHEM, Bogota, 13-29/01/23</t>
  </si>
  <si>
    <t>DEGUILHEM Thibaud</t>
  </si>
  <si>
    <t>CLAUZEL</t>
  </si>
  <si>
    <t>CLAUZEL SARDYN TRAVAUX DE PHOTOS</t>
  </si>
  <si>
    <t>GALLEPY HERVE</t>
  </si>
  <si>
    <t>HANNA</t>
  </si>
  <si>
    <t>Isabelle HANNA, Kenya, 15/02-29/07/2023</t>
  </si>
  <si>
    <t>HANNA Isabelle</t>
  </si>
  <si>
    <t>DOCTORANTS</t>
  </si>
  <si>
    <t>DOCTORANTS GALETTES 23/01/2023</t>
  </si>
  <si>
    <t>CROUS - RU HALLE AUX FARINES - CENTRE REGIONAL OEUVRES UNIV SCOLAIRES</t>
  </si>
  <si>
    <t>Adaptateurs DELL doctorants LADYSS</t>
  </si>
  <si>
    <t>BLANC</t>
  </si>
  <si>
    <t>BLANC RBT 16/12/2022 REPAS DE SOUTENANCE</t>
  </si>
  <si>
    <t>RATON BUVEUR</t>
  </si>
  <si>
    <t>Mélanie ANTIN, Londres, 11-15/04/2023</t>
  </si>
  <si>
    <t>Ouvrages Doctorants Site P7</t>
  </si>
  <si>
    <t>Clés USB + Disque dur Externe P7</t>
  </si>
  <si>
    <t>SIGNORETTO</t>
  </si>
  <si>
    <t>CA Toner Dell Color Laser 1320c</t>
  </si>
  <si>
    <t>LAMARCHE</t>
  </si>
  <si>
    <t>CA 10/03/23 DROP BOX LAMARCHE</t>
  </si>
  <si>
    <t>DROPBOX</t>
  </si>
  <si>
    <t>Mélanie ANTIN, Brest, 10-14/05/2023</t>
  </si>
  <si>
    <t>Thibaud DEGUILHEM, Montpellier, 06-09/04</t>
  </si>
  <si>
    <t>DEGUILHEM, hbgt Montpellier, 06-09/04</t>
  </si>
  <si>
    <t>Thibaud DEGUILHEM Montpellier 06-07/04</t>
  </si>
  <si>
    <t>Mélanie ANTIN, Londres, 10-14/04/2023</t>
  </si>
  <si>
    <t>Toners HP Color LaserJet Enterprise M553</t>
  </si>
  <si>
    <t>SSD externes + Clés USB Doctorants P7</t>
  </si>
  <si>
    <t>Hub USB 7-en-1 Doctorants LADYSS P7</t>
  </si>
  <si>
    <t>BERTHONNET</t>
  </si>
  <si>
    <t>Traduction de texte</t>
  </si>
  <si>
    <t>SOWELS NICHOLAS  JOHN WILLIAM</t>
  </si>
  <si>
    <t>REBERIOUX</t>
  </si>
  <si>
    <t>J-F. HOARAU, hébergement Paris, 12-13/05</t>
  </si>
  <si>
    <t>Jean-François HOARAU, Paris, 12-13/05</t>
  </si>
  <si>
    <t>HOARAU Jean-François</t>
  </si>
  <si>
    <t>JANY</t>
  </si>
  <si>
    <t>Florence JANY-CATRICE, Paris, 09/05/2023</t>
  </si>
  <si>
    <t>Florence JANY-CATRICE, Lille, 11/05/2023</t>
  </si>
  <si>
    <t>JANY-CATRICE, hbgt Paris, 09-10/05/2023</t>
  </si>
  <si>
    <t>Florence JANY-CATRICE Paris 09-11/05</t>
  </si>
  <si>
    <t>JANY-CATRICE Florence</t>
  </si>
  <si>
    <t>LARINOUNA</t>
  </si>
  <si>
    <t>Rachida LARINOUNA, La Rochelle, 21/05/23</t>
  </si>
  <si>
    <t>Rachida LARINOUNA, Paris, 30/05/23</t>
  </si>
  <si>
    <t>LARINOUNA, La Rochelle, 21-30/05/2023</t>
  </si>
  <si>
    <t>LARINOUNA Rachida</t>
  </si>
  <si>
    <t>DISTELRATH</t>
  </si>
  <si>
    <t>David DISTELRATH, Lyon, 13-14/06/2023</t>
  </si>
  <si>
    <t>David DISTELRATH hbgt Lyon 13-14/06</t>
  </si>
  <si>
    <t>Pause café 16/06, 20 pers., M19</t>
  </si>
  <si>
    <t>CA Inscription SIGNORETTO Journées AES</t>
  </si>
  <si>
    <t>HELLOASSO</t>
  </si>
  <si>
    <t>APH/LAVUE</t>
  </si>
  <si>
    <t>APH REPAS AU VIP - LAVUE/LADYSS 9/01/23</t>
  </si>
  <si>
    <t>GALETTE NANTERRE 12/01/2023</t>
  </si>
  <si>
    <t>TRAITEUR 2L LAURENT LAPIERRE</t>
  </si>
  <si>
    <t>BOCHATON</t>
  </si>
  <si>
    <t>TONER PARIS NANTERRE</t>
  </si>
  <si>
    <t>BOCHATON CLAVIER/SOURIS</t>
  </si>
  <si>
    <t>SG</t>
  </si>
  <si>
    <t>SECRETARIAT GENERALE PACK OFFICE</t>
  </si>
  <si>
    <t>CRAYON FRANCE</t>
  </si>
  <si>
    <t>D/D/M/S/V</t>
  </si>
  <si>
    <t>P10 LICENCE ADOBE ACROBAT</t>
  </si>
  <si>
    <t>SCC FRANCE - SCC DIRECT - SCC EXCHANGE SCC STORE</t>
  </si>
  <si>
    <t>IMPRIMANTE ET FOURNITURES DE BUREAU</t>
  </si>
  <si>
    <t>JM BRUNEAU</t>
  </si>
  <si>
    <t>VAILLANT</t>
  </si>
  <si>
    <t>SITE P10 OUVRAGES</t>
  </si>
  <si>
    <t>SOURDRIL</t>
  </si>
  <si>
    <t>SITE P10 TONER SOURDRIL</t>
  </si>
  <si>
    <t>SECRETARIA</t>
  </si>
  <si>
    <t>SECRETARIAT CHARGEUR DELL</t>
  </si>
  <si>
    <t>MAC GREGOR</t>
  </si>
  <si>
    <t>CA 08/04/2023 LOGICIEL DE STOCKAGE</t>
  </si>
  <si>
    <t>ZOTERO.ORG</t>
  </si>
  <si>
    <t>BOCHATON RÉPARATION ORDINATEUR</t>
  </si>
  <si>
    <t>Total entité SITE PARIS 10  :</t>
  </si>
  <si>
    <t>DOTATION 2023</t>
  </si>
  <si>
    <t>AG - CL</t>
  </si>
  <si>
    <t xml:space="preserve">ATELIER DOCTORANT </t>
  </si>
  <si>
    <t xml:space="preserve">ATELIER 1 </t>
  </si>
  <si>
    <t>ATELIER  4</t>
  </si>
  <si>
    <t>BORTOLAMIOL</t>
  </si>
  <si>
    <t>SITE P1</t>
  </si>
  <si>
    <t>SITE P10</t>
  </si>
  <si>
    <t>AG PAUSE DU 24/01/2023</t>
  </si>
  <si>
    <t>CA CL</t>
  </si>
  <si>
    <t>HCERES RAPPORT</t>
  </si>
  <si>
    <t>CA 30/05/23 IMPRESSION AG/HCERES</t>
  </si>
  <si>
    <t>TOTAL DÉPENSÉ</t>
  </si>
  <si>
    <t>RESTE A DÉPENSÉ</t>
  </si>
  <si>
    <t xml:space="preserve">TAUX DE CONSOMMATION (%) </t>
  </si>
  <si>
    <t>Montant</t>
  </si>
  <si>
    <t>MOUHCINE</t>
  </si>
  <si>
    <t>PALERMO</t>
  </si>
  <si>
    <t>MESIDOR</t>
  </si>
  <si>
    <t>VALMOND</t>
  </si>
  <si>
    <t>ZAHIR</t>
  </si>
  <si>
    <t>BERNARD</t>
  </si>
  <si>
    <t>KONAN YAO</t>
  </si>
  <si>
    <t>BOUME NATENG</t>
  </si>
  <si>
    <t>HEYDORFF-DECAUX</t>
  </si>
  <si>
    <t>BARRERE</t>
  </si>
  <si>
    <t>Leraud intervention "spatialité des vivants"</t>
  </si>
  <si>
    <t>LERAUD /LAVEL</t>
  </si>
  <si>
    <t>Ouvrages CLAVEL P7</t>
  </si>
  <si>
    <t>LERAUD INTERVENTION "SPATIALITE DES V"</t>
  </si>
  <si>
    <t>DAVODEAU INTERVENTION "SPATIALITE DES V"</t>
  </si>
  <si>
    <t>ASS QUAI DES BULLES</t>
  </si>
  <si>
    <t>LERAUD INES PARIS 15/12/2022 - 15/12/202</t>
  </si>
  <si>
    <t>LERAUD INES PARIS 15/12/2022 - 15/12/2022</t>
  </si>
  <si>
    <t>DEPREZ</t>
  </si>
  <si>
    <t>DEPREZ A/R YVETOT-PARIS 12/01/23</t>
  </si>
  <si>
    <t>SIGNORETTO, hbgt Perpignan, 26-29/08</t>
  </si>
  <si>
    <t>NIKOLOPOULOU</t>
  </si>
  <si>
    <t>CA DU 13/06/23 FRAIS INSCRIPTION AFEP</t>
  </si>
  <si>
    <t>DE ARAUJO</t>
  </si>
  <si>
    <t>DE ARAUJO V ALLER PARIS-MADRID</t>
  </si>
  <si>
    <t xml:space="preserve">ARTICLE - RETIERE ET DARLY </t>
  </si>
  <si>
    <t>FRONTIERS</t>
  </si>
  <si>
    <t>DESCARPENTRIES</t>
  </si>
  <si>
    <t>HELLEQUIN</t>
  </si>
  <si>
    <t>CA 21/06/23 FRAIS D'INSCRIPTION COLLOQUE</t>
  </si>
  <si>
    <t>HELLEQUIN ANNE PEGGY</t>
  </si>
  <si>
    <t>UNIV PARIS I PANTHEON-SORBONNE SIEGE SOCIAL</t>
  </si>
  <si>
    <t>Total dépensé entité ATELIER 5  :</t>
  </si>
  <si>
    <t>Total dépensé entité ATELIER 4  :</t>
  </si>
  <si>
    <t>Total dépensé entité ATELIER 3  :</t>
  </si>
  <si>
    <t>Total dépensé entité ATELIER 2  :</t>
  </si>
  <si>
    <t>Total dépensé entité ATELIER 1  :</t>
  </si>
  <si>
    <t>Total dépensé entité ATELIER 6  :</t>
  </si>
  <si>
    <t>COLLECTIF</t>
  </si>
  <si>
    <t>CA DU 19/06/2023 DICTIONNAIRE</t>
  </si>
  <si>
    <t>CA 19/06/2023 FLORE FORESTIERE FRANCAISE</t>
  </si>
  <si>
    <t>CA 19/06/23 FLORE D'ILE-DE-FRANCE LIVRE</t>
  </si>
  <si>
    <t>CA 12/06/23 KIT DE REPARATION</t>
  </si>
  <si>
    <t>BOULANGER</t>
  </si>
  <si>
    <t>RAKUTEN France</t>
  </si>
  <si>
    <t>UNITHEQUE</t>
  </si>
  <si>
    <t>EDITIONS QUAE</t>
  </si>
  <si>
    <t>Total dépensé entité SITE PARIS 1  :</t>
  </si>
  <si>
    <t>SITE UPC</t>
  </si>
  <si>
    <t>GRESILLON</t>
  </si>
  <si>
    <t>Adaptateur barrel 65W 4.5mm</t>
  </si>
  <si>
    <t>CLAVEL Joanne Montpellier 26/06/2023 - 0</t>
  </si>
  <si>
    <t>Ouvrages Mélanie ANTIN</t>
  </si>
  <si>
    <t>Ordinateur DELL PRECISION 3581 LAMARCHE</t>
  </si>
  <si>
    <t>CA 07/07/2023 E-BOOK TITLE</t>
  </si>
  <si>
    <t>JOHN WILEY &amp; SONS LTD JOURNALS CUSTOMER SERVICES</t>
  </si>
  <si>
    <t>CONSOMMABLES SECRETARIAT/GESTION</t>
  </si>
  <si>
    <t>PETIT MATERIEL INFOR. SOURIS SANS FIL</t>
  </si>
  <si>
    <t>REPAS FORMAT BUFFET 07/07/2023</t>
  </si>
  <si>
    <t>NIKOLOPOULOU Iris Paris 04/07/23-07/07/23</t>
  </si>
  <si>
    <t>NIKOLOPOULOU IRIS</t>
  </si>
  <si>
    <t xml:space="preserve">HELLEQUIN AR PARIS DUNKERQUE 22-23/06/23 </t>
  </si>
  <si>
    <t>HELLEQUIN ANNE PEGGY DUNKERQUE 22/06/202</t>
  </si>
  <si>
    <t>VAILLANT Zoé Florence 24/09/23-01/10/23</t>
  </si>
  <si>
    <t>VAILLANT ZOE</t>
  </si>
  <si>
    <t>A-R PARIS-FLORENCE VAILLANT 24/09/23-01/10/23</t>
  </si>
  <si>
    <t>Montant engagé sur l'exercice</t>
  </si>
  <si>
    <t xml:space="preserve">LE LAY </t>
  </si>
  <si>
    <t>LE LAY YVES François Paris 14/09/2023</t>
  </si>
  <si>
    <t>LE LAY YVES FRANCOIS</t>
  </si>
  <si>
    <t>SACHOT</t>
  </si>
  <si>
    <t>CA 21/07/23 DOUBLE DÉCAMETRE RUBAN ABS</t>
  </si>
  <si>
    <t>CA 07/07/23 COUSSINS POUR CANAPÉ</t>
  </si>
  <si>
    <t>CA 19/06/23 LOUPE DE GEOLOGUE DOUBLE</t>
  </si>
  <si>
    <t>YOULAB - RONEZ FLORIAN</t>
  </si>
  <si>
    <t>GROUIEZ PASCAL LEEDS 12/09/23-16/09/23</t>
  </si>
  <si>
    <t>T-H P.GROUIEZ Leeds 12/09/23-16/09/23</t>
  </si>
  <si>
    <t>GROUIEZ PASCAL</t>
  </si>
  <si>
    <t>DISTELRATH David Port Huron 16/08/23-25/</t>
  </si>
  <si>
    <t>A D.DISTELRATH Port Huron 16/08/23-25/09</t>
  </si>
  <si>
    <t>LICENCE OFFICE PRO</t>
  </si>
  <si>
    <t>CRAYON France</t>
  </si>
  <si>
    <t>Total dépensé entité SITE UPC  :</t>
  </si>
  <si>
    <t>SITUATION BUDGÉTAIRE DES ATELIERS ET DES SITES - SEPTEMBRE 2023</t>
  </si>
  <si>
    <t>TAMRU</t>
  </si>
  <si>
    <t>GLOBEO</t>
  </si>
  <si>
    <t>MISSION BEZUNESH TAMRU ETHIOPIE</t>
  </si>
  <si>
    <t>Total entité AG - CL :</t>
  </si>
  <si>
    <t>SITE P8</t>
  </si>
  <si>
    <t>UB</t>
  </si>
  <si>
    <t>CR</t>
  </si>
  <si>
    <t>Sous-CR</t>
  </si>
  <si>
    <t>Type de crédits</t>
  </si>
  <si>
    <t>N° OST</t>
  </si>
  <si>
    <t>N° EJ</t>
  </si>
  <si>
    <t>N° DP</t>
  </si>
  <si>
    <t>Date du Paiement</t>
  </si>
  <si>
    <t>Libellé Dépenses</t>
  </si>
  <si>
    <t>Nom Fournisseur</t>
  </si>
  <si>
    <t>Montant EJ ou réservation AE</t>
  </si>
  <si>
    <t>Montant DP</t>
  </si>
  <si>
    <t>450 D</t>
  </si>
  <si>
    <t>Réservation d'AE</t>
  </si>
  <si>
    <t>DP-2023-002003</t>
  </si>
  <si>
    <t>Remboursement achats pause café du conseil du LADYSS du 11 janvier 2023</t>
  </si>
  <si>
    <t>Jean-François VALETTE</t>
  </si>
  <si>
    <t>DP-2023-001232</t>
  </si>
  <si>
    <t>Remboursement achats pauses café et accueil des journées d'étude des 7 et 8 novembre 2022 "le foncier en périphéries métropolitaines"</t>
  </si>
  <si>
    <t>DP-2023-002745</t>
  </si>
  <si>
    <t>Remboursement hébergement mission Tunisie novembre 2022</t>
  </si>
  <si>
    <t>Nima ZAHIR</t>
  </si>
  <si>
    <t>CDE-2023-000334</t>
  </si>
  <si>
    <t>DP-2023-002363</t>
  </si>
  <si>
    <t xml:space="preserve">Devis du 26 janvier </t>
  </si>
  <si>
    <t>COLIBRIJE</t>
  </si>
  <si>
    <t>CDE-2023-000550</t>
  </si>
  <si>
    <t>DP-2023-002984</t>
  </si>
  <si>
    <t>Lecteur de DVD externe pour ordi portable</t>
  </si>
  <si>
    <t>KOESIO</t>
  </si>
  <si>
    <t>CDE-2023-000757</t>
  </si>
  <si>
    <t>DP-2023-003900</t>
  </si>
  <si>
    <t>Devis du 13 février</t>
  </si>
  <si>
    <t>CDE-2023-000759</t>
  </si>
  <si>
    <t>DP-2023-003503</t>
  </si>
  <si>
    <t>Pas d'OST</t>
  </si>
  <si>
    <t>Pas d'EJ</t>
  </si>
  <si>
    <t xml:space="preserve">Pas de DP </t>
  </si>
  <si>
    <t>Virement du 21/02/2023</t>
  </si>
  <si>
    <t>Mobilité Néhémie VALMOND - Conseil de l'ED Sciences Sociales du 10 février 2023</t>
  </si>
  <si>
    <t>ED Sciences sociales</t>
  </si>
  <si>
    <t>Mobilité Sajid MOUHCINE - Conseil de l'ED Sciences Sociales du 10 février 2023</t>
  </si>
  <si>
    <t>Virement du 22/02/2023</t>
  </si>
  <si>
    <t>Participation du LADYSS au BQMI obtenu par Pascale FROMENT</t>
  </si>
  <si>
    <t>SERCI</t>
  </si>
  <si>
    <t>CDE-2023-001097</t>
  </si>
  <si>
    <t>DP-2023-006450</t>
  </si>
  <si>
    <t>Cartouches d'encre pour l'imprimante HP Page Wide du LADYSS</t>
  </si>
  <si>
    <t>UGAP</t>
  </si>
  <si>
    <t>CDE-2023-001125</t>
  </si>
  <si>
    <t>Train et une nuitée pour Kaduna DEMAILLY. Journée d'étude 'Occuper, cultiver et habiter les terres urbaines" 20 mars à Dijon</t>
  </si>
  <si>
    <t>FCM</t>
  </si>
  <si>
    <t>CDE-2023-001128</t>
  </si>
  <si>
    <t>Train et une nuitée pour Ségolène DARLY. Journée d'étude 'Occuper, cultiver et habiter les terres urbaines" 20 mars à Dijon</t>
  </si>
  <si>
    <t>CDE-2023-003959</t>
  </si>
  <si>
    <t>Frais d'inscription de Kaduna DEMAILLY aux 5èmes Rencontres Francophones Transport Mobilité (RFTM) de Dijon des 7, 8 et 9 juin 2023</t>
  </si>
  <si>
    <t>Université de Bourgogne</t>
  </si>
  <si>
    <t>450D</t>
  </si>
  <si>
    <t>CDE-2023-001318</t>
  </si>
  <si>
    <t>DP-2023-004420</t>
  </si>
  <si>
    <t>Cartouches d'encre pour l'imprimante Laser Jet Pro du LADYSS</t>
  </si>
  <si>
    <t>CDE-2023-001317</t>
  </si>
  <si>
    <t>Buffet pour la journée d'étude du 25 mars de Maxime Dauphin</t>
  </si>
  <si>
    <t>ESAT E. CONTE</t>
  </si>
  <si>
    <t>DP-2023-007363</t>
  </si>
  <si>
    <t>Remboursement repas mission Dijon mars 2023</t>
  </si>
  <si>
    <t>Kaduna DEMAILLY</t>
  </si>
  <si>
    <t>CDE-2023-001905</t>
  </si>
  <si>
    <t>DP-2023-007294</t>
  </si>
  <si>
    <t>Abonnement de six membres du LADYSS à DeepL Pro traduction</t>
  </si>
  <si>
    <t>DEEPL</t>
  </si>
  <si>
    <t>CDE-2023-001950</t>
  </si>
  <si>
    <t>DP-2023-006458</t>
  </si>
  <si>
    <t>Ouvrages pour le LADYSS : devis du 17 avril 2023</t>
  </si>
  <si>
    <t>CDE-2023-001970</t>
  </si>
  <si>
    <t>DP-2023-008627                                                              DP-2023-009571</t>
  </si>
  <si>
    <t>Matériel de captation demandé par Johan MILIAN</t>
  </si>
  <si>
    <t>LOCA IMAGES</t>
  </si>
  <si>
    <t>DP-2023-006166</t>
  </si>
  <si>
    <t>Remboursement achat viennoiseries pour le conseil du labo du 12 avril 2023</t>
  </si>
  <si>
    <t>DP-2023-009699</t>
  </si>
  <si>
    <t>Gratification stage du mois de juin 2023</t>
  </si>
  <si>
    <t>Juliette REY</t>
  </si>
  <si>
    <t>DP-2023-011591</t>
  </si>
  <si>
    <t>Gratification stage du mois de juillet 2023</t>
  </si>
  <si>
    <t>CDE-2023-002095</t>
  </si>
  <si>
    <t>DP-2023-006158</t>
  </si>
  <si>
    <t>Appareil photo pour Armelle BOUME, doctorante du LADYSS</t>
  </si>
  <si>
    <t>PANAJOU</t>
  </si>
  <si>
    <t>DP-2023-006168</t>
  </si>
  <si>
    <t>Led Edizioni Universitarie di Lettere Economia Diritto</t>
  </si>
  <si>
    <t>CDE-2023-02256</t>
  </si>
  <si>
    <t>DP-2023-007875</t>
  </si>
  <si>
    <t>Vidéoprojecteur pour le LADYSS</t>
  </si>
  <si>
    <t>PROVITEC</t>
  </si>
  <si>
    <t>DP-2023-006944</t>
  </si>
  <si>
    <t>Remboursement des frais d'inscription colloque La Havane juin 2023</t>
  </si>
  <si>
    <t>Olivier ARCHAMBEAU</t>
  </si>
  <si>
    <t>DP-2023-006951</t>
  </si>
  <si>
    <t>Diego MERMOUD</t>
  </si>
  <si>
    <t>Per diem mission La Havane du 29 mai au 13 juin 2023</t>
  </si>
  <si>
    <t>CDE-2023-002469</t>
  </si>
  <si>
    <t>DP-2023-010079</t>
  </si>
  <si>
    <t>Visa du 06/07/2023</t>
  </si>
  <si>
    <t>Train mission Marie BONTE à Lyon. Réunion de travail sur son livre</t>
  </si>
  <si>
    <t>CDE-2023-002505</t>
  </si>
  <si>
    <t>DP-2023-008755                                                                DP-2023-007662</t>
  </si>
  <si>
    <t>Fournitures pour le LADYSS</t>
  </si>
  <si>
    <t>CDE-2023-002521</t>
  </si>
  <si>
    <t>DP-2023-007336</t>
  </si>
  <si>
    <t>CDE-2023-002515</t>
  </si>
  <si>
    <t>DP-2023-008004</t>
  </si>
  <si>
    <t>Ouvrages pour le LADYSS. Devis N° 848</t>
  </si>
  <si>
    <t>CDE-2023-002598</t>
  </si>
  <si>
    <t>DP-2023-007818</t>
  </si>
  <si>
    <t>CDE-2023-002619</t>
  </si>
  <si>
    <t>DP-2023-008401</t>
  </si>
  <si>
    <t>Déjeuner pour 20 participants à la journée d'étude "Le foncier, la terre, le sol" du 31 mai 2023 à Condorcet</t>
  </si>
  <si>
    <t>CROUS PARIS</t>
  </si>
  <si>
    <t>DP-2023-008339</t>
  </si>
  <si>
    <t>Remboursement frais d'inscription colloque EUGEO à Barcelone en septembre 2023</t>
  </si>
  <si>
    <t>Claudia PALERMO</t>
  </si>
  <si>
    <t>DP-2023-008306</t>
  </si>
  <si>
    <t>Remboursement frais de réception du séminaire CAFUR du 31 mai 2023 "Le foncier, la terre, le sol"</t>
  </si>
  <si>
    <t>CDE-2023-002779</t>
  </si>
  <si>
    <t>Frais d'inscription d'Hugo PILKINGTON aux journées d'étude "Autour du 2°C"</t>
  </si>
  <si>
    <t>CNRS-DR11</t>
  </si>
  <si>
    <t>CDE-2023-002855</t>
  </si>
  <si>
    <t>Billet d'avion Brésil pour Morgane RETIERE : participation au congrés national de la Société brésilienne d'économie et de sociologie rurale</t>
  </si>
  <si>
    <t>CDE-2023-002974</t>
  </si>
  <si>
    <t>DP-2023-008762</t>
  </si>
  <si>
    <t>Ouvrages pour le LADYSS</t>
  </si>
  <si>
    <t>CDE-2023-002952</t>
  </si>
  <si>
    <t>DP-2023-008628</t>
  </si>
  <si>
    <t>Pot départ en retraite Jacqueline</t>
  </si>
  <si>
    <t>FIRMIN TRAITEUR</t>
  </si>
  <si>
    <t>CDE-2023-003057</t>
  </si>
  <si>
    <t>DP-2023-008767</t>
  </si>
  <si>
    <t>Fournitures pour Camille GUENEBEAUD</t>
  </si>
  <si>
    <t>CDE-2023-003167</t>
  </si>
  <si>
    <t>DP-2023-009562       DP-2023-009896</t>
  </si>
  <si>
    <t>04/07/2023                            06/07/2023</t>
  </si>
  <si>
    <t>Ouvrages pour Camille GUENEBEAUD</t>
  </si>
  <si>
    <t>CDE-2023-003320</t>
  </si>
  <si>
    <t>DP-2023-009664</t>
  </si>
  <si>
    <t>Carte graphique pour Florian RAYMOND</t>
  </si>
  <si>
    <t>NETRAM</t>
  </si>
  <si>
    <t>CDE-2023-003392</t>
  </si>
  <si>
    <t>DP-2023-011610</t>
  </si>
  <si>
    <t>Matériel de captation audio demandé par Camille GUENEBEAUD</t>
  </si>
  <si>
    <t>CDE-2023-003406</t>
  </si>
  <si>
    <t>Avion pour Kaduna DEMAILLY : école d'été 2023 du Labex DynamiTe septembre 2023</t>
  </si>
  <si>
    <t>DP-2023-0011712</t>
  </si>
  <si>
    <t>Remboursement des frais d'inscription à l'école d'été organisée à Florence fin septembre 2023 par le Labex DYnamiTe</t>
  </si>
  <si>
    <t>DP-2023-009731</t>
  </si>
  <si>
    <t>Remboursement frais d'inscription colloque Brésil juillet 2023</t>
  </si>
  <si>
    <t>Morgane RETIERE</t>
  </si>
  <si>
    <t>DP-2023-010339</t>
  </si>
  <si>
    <t>Remboursement billets de train mission Grenoble juin 2023</t>
  </si>
  <si>
    <t>Hugo PILKINGTON</t>
  </si>
  <si>
    <t>DP-2023-010611</t>
  </si>
  <si>
    <t>Payé le 18/07/2023</t>
  </si>
  <si>
    <t>7 jours de per diem mission Dakar avril-mai 2023</t>
  </si>
  <si>
    <t>Jacqueline DESCARPENTRIES</t>
  </si>
  <si>
    <t>Rattrapage mobilité première session : Alessandra RENZULLI</t>
  </si>
  <si>
    <t>ED Sciences Sociales</t>
  </si>
  <si>
    <t>Ouvrage "Tourism and national parks internationalperspectives on development, histories and change"</t>
  </si>
  <si>
    <t>CDE-2023-003920</t>
  </si>
  <si>
    <t>Mission Thessalonique de Gissel MAIDANA : train et avion</t>
  </si>
  <si>
    <t>CDE-2023-004255</t>
  </si>
  <si>
    <t>Pluviomètre</t>
  </si>
  <si>
    <t>PROSENSOR</t>
  </si>
  <si>
    <t>CDE-2023-004235</t>
  </si>
  <si>
    <t>Deux mémoires vives pour Florian RAYMOND</t>
  </si>
  <si>
    <t>CDE-2023-004156</t>
  </si>
  <si>
    <t>Trois ventilateurs de table pour équiper le LADYSS</t>
  </si>
  <si>
    <t>CDE-2023-004168</t>
  </si>
  <si>
    <t>Trois ouvrages demandés par Florian RAYMOND</t>
  </si>
  <si>
    <t>CDE-2023-003749</t>
  </si>
  <si>
    <t>DP-2023-011083                 DP-2023-011084</t>
  </si>
  <si>
    <t>Ordinateur fixe pour les doctorants du LADYSS</t>
  </si>
  <si>
    <t>DELL</t>
  </si>
  <si>
    <t>T P.GROUIEZ Bouvante 06/10/23-08/10/23</t>
  </si>
  <si>
    <t>GROUIEZ Pascal Nice 13/11/23-15/11/23</t>
  </si>
  <si>
    <t>T-H P.GROUIEZ Nice 13/11/23-15/11/23</t>
  </si>
  <si>
    <t>GROUIEZ Pascal REIMS 21 au 22-11-2023</t>
  </si>
  <si>
    <t>T. P.GROUIEZ Reims 21/11/23 - 22/11/23</t>
  </si>
  <si>
    <t>MILIAN</t>
  </si>
  <si>
    <t>T J.MILIAN Saint-Nazaire 22/09/23-25/09/</t>
  </si>
  <si>
    <t>MILIAN LICENCE COREL DRAW</t>
  </si>
  <si>
    <t>TRANSFERT</t>
  </si>
  <si>
    <t>LAVUE</t>
  </si>
  <si>
    <t>LEGOUY, Nancy, 15-16/01/2023</t>
  </si>
  <si>
    <t>CONSULTATION DES DONNEES STATISTIQUES</t>
  </si>
  <si>
    <t>SOW MAMADOU</t>
  </si>
  <si>
    <t>DESCARPENTRIES JACQUELINE</t>
  </si>
  <si>
    <t>GAUTHIER</t>
  </si>
  <si>
    <t>GAUTHIER RBT ENVOI POSTAL</t>
  </si>
  <si>
    <t>LA POSTE</t>
  </si>
  <si>
    <t xml:space="preserve">BOESPFULG </t>
  </si>
  <si>
    <t>BOESPFLUG STATION DE TRAVAIL PORTABLE</t>
  </si>
  <si>
    <t>EQ</t>
  </si>
  <si>
    <t>RIBOULOT</t>
  </si>
  <si>
    <t>CA 27/09/23  FILTRE DE CONFIDENTIALITE</t>
  </si>
  <si>
    <t>SITE CONDORCET</t>
  </si>
  <si>
    <t>CA  27/09/23 ADAPTATEUR APPLE</t>
  </si>
  <si>
    <t>CA  27/09/23 OUVRAGES</t>
  </si>
  <si>
    <t>CA  04/10/23 OUVRAGES CONDORCET</t>
  </si>
  <si>
    <t>CAFE ET PETIT MATERIEL DE BUREAU</t>
  </si>
  <si>
    <t>ZIMMER SA</t>
  </si>
  <si>
    <t>OUTILLAGE</t>
  </si>
  <si>
    <t>BORTOLAMIOL SARAH</t>
  </si>
  <si>
    <t>HP FRANCE</t>
  </si>
  <si>
    <t>INSCRIPTION LAMARCHE RIODD 2023</t>
  </si>
  <si>
    <t>T-H T.LAMARCHE Lille 18/10/23-19/10/23</t>
  </si>
  <si>
    <t>UNIVERSITE DE LILLE</t>
  </si>
  <si>
    <t>LAMARCHE THOMAS Lille 18/10/23-19/10/23</t>
  </si>
  <si>
    <t>LAMARCHE THOMAS</t>
  </si>
  <si>
    <t>BLANC NATHALIE ARNHEM 28/10/23-31/10/23</t>
  </si>
  <si>
    <t>BLANC NATHALIE</t>
  </si>
  <si>
    <t>T N.BLANC Arnhem 28/10/23-31/10/23</t>
  </si>
  <si>
    <t>SITE UPN</t>
  </si>
  <si>
    <t>REPAS SEMINAIRE LAVUE 20/09/2023</t>
  </si>
  <si>
    <t>CA 03/10/2023 REUNION DE SITE "NANTERRE"</t>
  </si>
  <si>
    <t>REPAS SEMINAIRE LAVUE 13/10/2023</t>
  </si>
  <si>
    <t>CA  06/10/23 OUVRAGES P10</t>
  </si>
  <si>
    <t>CA 07/10/23 OUVRAGES P10</t>
  </si>
  <si>
    <t>WEBCAM LOGITECH ET CASQUES PHILIPPS</t>
  </si>
  <si>
    <t>LEGOUY/POULOT</t>
  </si>
  <si>
    <t>Commande en cours</t>
  </si>
  <si>
    <t>AIDE A LA PUBLICATION DU N°24 DE LA REVUE POUR</t>
  </si>
  <si>
    <t>AVANTAGES EXPRESS</t>
  </si>
  <si>
    <t>SALES IMPRESSION DE THESE</t>
  </si>
  <si>
    <t>DU TERTRE</t>
  </si>
  <si>
    <t>DU TERTRE Renaud Lille 17/10/23 - 19/10/23</t>
  </si>
  <si>
    <t>DU TERTRE Renaud</t>
  </si>
  <si>
    <t>SIGNORETTO Camille</t>
  </si>
  <si>
    <t>DE ARAUJO MARTINEZ CAMARINHA Vinicius Li</t>
  </si>
  <si>
    <t>T V.DE ARAUJO MARTI Lille 05/12/23-09/12</t>
  </si>
  <si>
    <t>CA 15/11/2023 FRAIS D'INSCRIPTION</t>
  </si>
  <si>
    <t>BOUGUELLI</t>
  </si>
  <si>
    <t>T.H R.BOUGUELLI Lille 06/12/23-08/12/23</t>
  </si>
  <si>
    <t>BOUGUELLI Rudy Lille 06/12/23-08/12/23</t>
  </si>
  <si>
    <t>BOUGUELLI RUDY</t>
  </si>
  <si>
    <t>CA 23/11/23 ADHESIONS CNFG</t>
  </si>
  <si>
    <t>GREP (POUR)</t>
  </si>
  <si>
    <t>CLAVEL REPAS "SEMINAIRE SPATIALITE "</t>
  </si>
  <si>
    <t>PASSOT Julia Paris 08/11/23-09/11/23</t>
  </si>
  <si>
    <t>T J.PASSOT Paris 08/11/23-09/11/23</t>
  </si>
  <si>
    <t>BARRERE Michel Paris 08/11/23-09/11/23</t>
  </si>
  <si>
    <t>T-H M.BARRERE Paris 08/11/23-09/11/23</t>
  </si>
  <si>
    <t>FOURT Xavier Paris 08/11/23-09/11/23</t>
  </si>
  <si>
    <t>T-H X.FOURT Paris 08/11/23-09/11/23</t>
  </si>
  <si>
    <t>EKIMONDO</t>
  </si>
  <si>
    <t>PASSOT Julia</t>
  </si>
  <si>
    <t>BARRERE Michel</t>
  </si>
  <si>
    <t>FOURT Xavier</t>
  </si>
  <si>
    <t xml:space="preserve">PASSOT </t>
  </si>
  <si>
    <t>FOURT</t>
  </si>
  <si>
    <t>INSCRIPTION BORTOLAMIOL CNFG 24-25/05/23</t>
  </si>
  <si>
    <t>FOURNITURES + ÉPICERIES SITE CONDORCET</t>
  </si>
  <si>
    <t>CA 9/11/23 TROUSSE ET LIVRES</t>
  </si>
  <si>
    <t>CA 09/11/2023  OUVRAGE</t>
  </si>
  <si>
    <t>CA 09/11/2023 OUVRAGE</t>
  </si>
  <si>
    <t>CA 24/11/23 GPS CLAUZEL</t>
  </si>
  <si>
    <t>CA 27/11/23 OUVRAGE</t>
  </si>
  <si>
    <t>CLAUZEL IMPRESSION PANNEAUX</t>
  </si>
  <si>
    <t>CARDERE EDITEUR</t>
  </si>
  <si>
    <t>PUBLIC IMPRIM</t>
  </si>
  <si>
    <t>ORDINATEUR DELL PRECISION 3260 CLAUZEL</t>
  </si>
  <si>
    <t>SCHLEGEL</t>
  </si>
  <si>
    <t>BERTA</t>
  </si>
  <si>
    <t>RIZOPOULOS</t>
  </si>
  <si>
    <t>BILODEAU</t>
  </si>
  <si>
    <t>ROCHARD</t>
  </si>
  <si>
    <t>METEREAU</t>
  </si>
  <si>
    <t>SITE P7</t>
  </si>
  <si>
    <t>SCHLEGEL PC portable DELL Precision 3581</t>
  </si>
  <si>
    <t>BERTA PC portable DELL Precision 3581</t>
  </si>
  <si>
    <t>CHARTIER Denis Lachaux 06/10/23-09/10/23</t>
  </si>
  <si>
    <t>Ouvrages Rudy BOUGUELLI</t>
  </si>
  <si>
    <t>Caméra de Vidéoconférence Logitech</t>
  </si>
  <si>
    <t>CA 23/11/23 Ouvrages Rudy Bouguelli x3</t>
  </si>
  <si>
    <t>CA 09/11/23 Ouvrages Rudy Bouguelli x5</t>
  </si>
  <si>
    <t>LARINOUNA Rachida Nancy 13/11/23-16/11/2</t>
  </si>
  <si>
    <t>T-H R.LARINOUNA Nancy 13/11/23-16/11/23</t>
  </si>
  <si>
    <t>CA 10/11/23 DISQUE DUR EXTERNE</t>
  </si>
  <si>
    <t>CA 10/11/23 CLE USB CLAVEL</t>
  </si>
  <si>
    <t>CASD : BOX_DV_SDBOX_18312</t>
  </si>
  <si>
    <t>BERTRAND Alienor Montpellier 16/11/23-18</t>
  </si>
  <si>
    <t>T-H A.BERTRAND Montpellier 16/11/23-18/1</t>
  </si>
  <si>
    <t>SEBASTIEN Léa Paris 16/11/23-19/11/23</t>
  </si>
  <si>
    <t>T-H L.SEBASTIEN Paris 16/11/23-19/11/23</t>
  </si>
  <si>
    <t>Régularisation Ouvrages Doctorants P7</t>
  </si>
  <si>
    <t>Pauses café + livraison 13/12 ODG</t>
  </si>
  <si>
    <t>Ordinateur portable DELL Precision 5480</t>
  </si>
  <si>
    <t>Batterie de rechange DELL XPS 15 9560</t>
  </si>
  <si>
    <t>CA 27/11/23 Ouvrage Rudy Bouguelli</t>
  </si>
  <si>
    <t>AUBERT Nicolas Paris 15/12/23-15/12/23</t>
  </si>
  <si>
    <t>LAROCHE Patrice Paris 15/12/23-15/12/23</t>
  </si>
  <si>
    <t>T P.LAROCHE Paris 15/12/23-15/12/23</t>
  </si>
  <si>
    <t>CA 24/11/23 FI METEREAU ISEE</t>
  </si>
  <si>
    <t>CA 01/12/2023 CARTOUCHES</t>
  </si>
  <si>
    <t>CA 1/12/23 DISQUE DUR</t>
  </si>
  <si>
    <t>Réservation 6 personnes 15/12</t>
  </si>
  <si>
    <t>POSTEL Nicolas Paris 15/12/23-15/12/23</t>
  </si>
  <si>
    <t>T N.POSTEL Paris 15/12/23-15/12/23</t>
  </si>
  <si>
    <t>CHARTIER Denis</t>
  </si>
  <si>
    <t>STIM PLUS INGENIERIE</t>
  </si>
  <si>
    <t>CENTRE D'ACCES SECURISE AUX DONNEES ANTENNE CASD</t>
  </si>
  <si>
    <t>BERTRAND Alienor</t>
  </si>
  <si>
    <t>SEBASTIEN Léa</t>
  </si>
  <si>
    <t>AUBERT Nicolas</t>
  </si>
  <si>
    <t>LAROCHE Patrice</t>
  </si>
  <si>
    <t>ISEE - INTERNATIONAL SOCIETY FOR ECOLOGICAL ECONOMICS</t>
  </si>
  <si>
    <t>COMPTOIR DU PANTHEON - LE COMPTOIR</t>
  </si>
  <si>
    <t>POSTEL Nicolas</t>
  </si>
  <si>
    <t>IM</t>
  </si>
  <si>
    <t>CHARTIER</t>
  </si>
  <si>
    <t>BERTRAND</t>
  </si>
  <si>
    <t>SEBASTIEN</t>
  </si>
  <si>
    <t>AUBERT</t>
  </si>
  <si>
    <t>LAROCHE</t>
  </si>
  <si>
    <t>POSTEL</t>
  </si>
  <si>
    <t>MSF TT</t>
  </si>
  <si>
    <t>SITEP10</t>
  </si>
  <si>
    <t>NSS</t>
  </si>
  <si>
    <t>PC PORTABLE TT MSF</t>
  </si>
  <si>
    <t>CA 9/11/23 CHARGEUR PC PORTABLE</t>
  </si>
  <si>
    <t>CA 9/11/23 CARTOUCHE ET SOURIS</t>
  </si>
  <si>
    <t>CA 9/11/23 CARTOUCHES</t>
  </si>
  <si>
    <t>CA 09/11/2023 REPOSE PIED</t>
  </si>
  <si>
    <t>CA 09/11/2023 TONER</t>
  </si>
  <si>
    <t>CA 09/11/2023 FRAIS D'INSCRIPTION CNFG23</t>
  </si>
  <si>
    <t>CALENDRIERS 2024</t>
  </si>
  <si>
    <t>CA 27/11/2023 ADAPTATEUR P10</t>
  </si>
  <si>
    <t>DD APH ANNULEE/REMBOURSEE</t>
  </si>
  <si>
    <t>FOURNITURE DE BUREAU</t>
  </si>
  <si>
    <t>IMPRESSION NSS</t>
  </si>
  <si>
    <t>SOW BATTERIE RECHARGE</t>
  </si>
  <si>
    <t>CA 06/10/23 GARANTIE REPARATION CASQUES</t>
  </si>
  <si>
    <t>MEUBLES IKEA France</t>
  </si>
  <si>
    <t>CIMAISE</t>
  </si>
  <si>
    <t>LEGALLAIS SA</t>
  </si>
  <si>
    <t>CADRES</t>
  </si>
  <si>
    <t xml:space="preserve">CA 27/11/2023 OUVRAGES </t>
  </si>
  <si>
    <t>CA EPICERIE</t>
  </si>
  <si>
    <t>AUCHAN HYPERMARCHÉ</t>
  </si>
  <si>
    <t>SIGNORETTO Camille, Perpignan, 26-29/08</t>
  </si>
  <si>
    <t>SIGNORETTO Camille, hbgt Perpignan, 27-29/08</t>
  </si>
  <si>
    <t>TABLE 7 PERS. CROUS BUFFON 08/11/2023</t>
  </si>
  <si>
    <t>VISITE HCERES</t>
  </si>
  <si>
    <t>Convention (référence GFC Opérations)</t>
  </si>
  <si>
    <t xml:space="preserve"> </t>
  </si>
  <si>
    <t>DP-2023-017435</t>
  </si>
  <si>
    <t>DP-2023-016849</t>
  </si>
  <si>
    <t>DP-2023-014699</t>
  </si>
  <si>
    <t>DP-2023-016350</t>
  </si>
  <si>
    <r>
      <rPr>
        <sz val="10"/>
        <color indexed="8"/>
        <rFont val="Arial"/>
        <family val="2"/>
      </rPr>
      <t xml:space="preserve">126,3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"/>
        <family val="2"/>
      </rPr>
      <t xml:space="preserve">                                      42 </t>
    </r>
    <r>
      <rPr>
        <sz val="10"/>
        <color indexed="8"/>
        <rFont val="Calibri"/>
        <family val="2"/>
      </rPr>
      <t>€</t>
    </r>
  </si>
  <si>
    <r>
      <rPr>
        <b/>
        <sz val="10"/>
        <color rgb="FF000000"/>
        <rFont val="Arial"/>
        <family val="2"/>
      </rPr>
      <t>OPE-2023-0109</t>
    </r>
    <r>
      <rPr>
        <sz val="10"/>
        <color indexed="8"/>
        <rFont val="Arial"/>
        <family val="2"/>
      </rPr>
      <t xml:space="preserve">                                                                                                    Aide à la publication de l'ouvrage de Pascale FROMENT</t>
    </r>
  </si>
  <si>
    <t>DP-2023-007393                               DP-2023-009574                                          DP-2023-011988</t>
  </si>
  <si>
    <t>31/05/2023                    04/07/2023                                                     14/09/2023</t>
  </si>
  <si>
    <r>
      <rPr>
        <sz val="10"/>
        <color indexed="8"/>
        <rFont val="Arial"/>
        <family val="2"/>
      </rPr>
      <t xml:space="preserve">600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"/>
        <family val="2"/>
      </rPr>
      <t xml:space="preserve">                                                                                                        123,10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"/>
        <family val="2"/>
      </rPr>
      <t xml:space="preserve">                                                         200 </t>
    </r>
    <r>
      <rPr>
        <sz val="10"/>
        <color indexed="8"/>
        <rFont val="Calibri"/>
        <family val="2"/>
      </rPr>
      <t>€</t>
    </r>
  </si>
  <si>
    <t>DP-2023-007394                               DP-2023-0013033</t>
  </si>
  <si>
    <t>31/05/2023                          11/10/2023</t>
  </si>
  <si>
    <r>
      <rPr>
        <sz val="10"/>
        <color indexed="8"/>
        <rFont val="Arial"/>
        <family val="2"/>
      </rPr>
      <t>600 €</t>
    </r>
    <r>
      <rPr>
        <sz val="10"/>
        <color indexed="8"/>
        <rFont val="Arial"/>
        <family val="2"/>
      </rPr>
      <t xml:space="preserve">                                                  354,54</t>
    </r>
    <r>
      <rPr>
        <sz val="10"/>
        <color indexed="8"/>
        <rFont val="Arial"/>
        <family val="2"/>
      </rPr>
      <t xml:space="preserve"> €</t>
    </r>
  </si>
  <si>
    <t>DP-2023-014031</t>
  </si>
  <si>
    <t>Aide à la publication de l'ouvrage de Marie BONTE "Beyrouth, états de fête"</t>
  </si>
  <si>
    <t>ENS LYON</t>
  </si>
  <si>
    <t>LADYSS CENTRAL</t>
  </si>
  <si>
    <t>DP-2023-011715</t>
  </si>
  <si>
    <t>Frais de mission (repas et TER) colloque à Tolède juin 2023</t>
  </si>
  <si>
    <t>Nathalie LEMARCHAND</t>
  </si>
  <si>
    <t>,</t>
  </si>
  <si>
    <t>CDE-2023-003165</t>
  </si>
  <si>
    <t>Mission de terrain Bezunesh TAMRU Ethiopie</t>
  </si>
  <si>
    <t>CDE-2023-004904</t>
  </si>
  <si>
    <t>DP-2023-013081</t>
  </si>
  <si>
    <t>Cinq écrans 27 pouces pour le LADYSS central</t>
  </si>
  <si>
    <t>DP-2023-015737</t>
  </si>
  <si>
    <t>Aide à la publication de l'ouvrage de Joanne CLAVEL</t>
  </si>
  <si>
    <t>ANIMAL DEBOUT</t>
  </si>
  <si>
    <t>CDE-2023-005304</t>
  </si>
  <si>
    <t>DP-2023-013930</t>
  </si>
  <si>
    <t>Clés de stockages USB cryptées et disque dur</t>
  </si>
  <si>
    <t>CDE-2023-006650</t>
  </si>
  <si>
    <t>DP-2023-017193</t>
  </si>
  <si>
    <t xml:space="preserve">Convention de participation au financement du colloque "Espaces dissidents" </t>
  </si>
  <si>
    <t>Cominté National Français de Géographie</t>
  </si>
  <si>
    <t>21/06/2023                                                                                                                       19/12/2023</t>
  </si>
  <si>
    <r>
      <rPr>
        <sz val="10"/>
        <color indexed="8"/>
        <rFont val="Arial"/>
        <family val="2"/>
      </rPr>
      <t>91,56 €</t>
    </r>
    <r>
      <rPr>
        <sz val="10"/>
        <color indexed="8"/>
        <rFont val="Arial"/>
        <family val="2"/>
      </rPr>
      <t xml:space="preserve">                                                                                56,28</t>
    </r>
    <r>
      <rPr>
        <sz val="10"/>
        <color indexed="8"/>
        <rFont val="Arial"/>
        <family val="2"/>
      </rPr>
      <t xml:space="preserve"> €</t>
    </r>
  </si>
  <si>
    <t>Enveloppe néo arrivants</t>
  </si>
  <si>
    <t>CDE-2023-002867</t>
  </si>
  <si>
    <t>Avion mission Turquie de Selin LE VISAGE juin à août 2023</t>
  </si>
  <si>
    <t>DP-2023-008654</t>
  </si>
  <si>
    <t>Remboursement hôtel mission Rennes</t>
  </si>
  <si>
    <t>Selin LE VISAGE</t>
  </si>
  <si>
    <t>CDE-2023-002402</t>
  </si>
  <si>
    <t>DP-2023-009862              DP-2023-010236</t>
  </si>
  <si>
    <t>Visa du 21/11/2023</t>
  </si>
  <si>
    <t>Train mission à Rennes de Selin LE VISAGE</t>
  </si>
  <si>
    <t>168,2 €                                                 124,36 €</t>
  </si>
  <si>
    <t>CDE-2023-003052</t>
  </si>
  <si>
    <t>DP-2023-009568</t>
  </si>
  <si>
    <t>Ouvrages pour Selin LE VISAGE</t>
  </si>
  <si>
    <t>CDE-2023-002981</t>
  </si>
  <si>
    <t>DP-2023-009025</t>
  </si>
  <si>
    <t>Ouvrage pour Selin LE VISAGE</t>
  </si>
  <si>
    <t>APPEL DU LIVRE</t>
  </si>
  <si>
    <t>CDE-2023-003343</t>
  </si>
  <si>
    <t>Train et hôtel pour mission Selin LE VISAGE à Montpellier en septembre 2023</t>
  </si>
  <si>
    <r>
      <rPr>
        <sz val="10"/>
        <color indexed="8"/>
        <rFont val="Arial"/>
        <family val="2"/>
      </rPr>
      <t xml:space="preserve">168,2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"/>
        <family val="2"/>
      </rPr>
      <t xml:space="preserve">                                          124,36 </t>
    </r>
    <r>
      <rPr>
        <sz val="10"/>
        <color indexed="8"/>
        <rFont val="Calibri"/>
        <family val="2"/>
      </rPr>
      <t>€</t>
    </r>
  </si>
  <si>
    <t>CDE-2023-003762</t>
  </si>
  <si>
    <t>DP-2023-011167</t>
  </si>
  <si>
    <t>Kit de transcription</t>
  </si>
  <si>
    <t>DP-2024-012473</t>
  </si>
  <si>
    <t>Remboursement de frais mission Montpellier septembre 2023</t>
  </si>
  <si>
    <t>DP-2023-012710</t>
  </si>
  <si>
    <t>Per diem mission Turquie été 2023</t>
  </si>
  <si>
    <t>CDE-2023-004538</t>
  </si>
  <si>
    <t>DP-2023-013066</t>
  </si>
  <si>
    <t>Siège de bureau pour Selin LE VISAGE</t>
  </si>
  <si>
    <t>CDE-2023-004828</t>
  </si>
  <si>
    <t>DP-2024-000161</t>
  </si>
  <si>
    <t>Déjeuner pour 18 participants à la journée "Patrimoines hydrauliques" du 14 décembre 2023 à la MSH Paris Nord</t>
  </si>
  <si>
    <r>
      <rPr>
        <sz val="10"/>
        <color indexed="8"/>
        <rFont val="Arial"/>
        <family val="2"/>
      </rPr>
      <t xml:space="preserve">333,11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"/>
        <family val="2"/>
      </rPr>
      <t xml:space="preserve">                            82,81 </t>
    </r>
    <r>
      <rPr>
        <sz val="10"/>
        <color indexed="8"/>
        <rFont val="Calibri"/>
        <family val="2"/>
      </rPr>
      <t>€</t>
    </r>
  </si>
  <si>
    <t>Mobilité deuxième session : Mélodia PREJENGEMME</t>
  </si>
  <si>
    <t xml:space="preserve">Mobilité deuxième session : </t>
  </si>
  <si>
    <t>CDE-2023-004252</t>
  </si>
  <si>
    <t>DP-2023-012861</t>
  </si>
  <si>
    <t>SAS AUX AMATEURS DE LIVRES</t>
  </si>
  <si>
    <t>DP-2024-001249</t>
  </si>
  <si>
    <t>Visé le 01/02/2024</t>
  </si>
  <si>
    <t>DP-2023-014986</t>
  </si>
  <si>
    <t>DP-2023-012113</t>
  </si>
  <si>
    <t>DP-2023-012179</t>
  </si>
  <si>
    <t>DP-2023-017622</t>
  </si>
  <si>
    <t>CDE-2023-004262</t>
  </si>
  <si>
    <t>DP-2023-012117</t>
  </si>
  <si>
    <t>DP-2023-012434</t>
  </si>
  <si>
    <t>Per diem mission Mexico été 2023</t>
  </si>
  <si>
    <t>CDE-2023-004269</t>
  </si>
  <si>
    <t>DP-2023-012294</t>
  </si>
  <si>
    <t>5 disques durs externes pour Florian RAYMOND</t>
  </si>
  <si>
    <t>CDE-2023-004447</t>
  </si>
  <si>
    <t>DP-2023-012588                                           DP-2023-012863</t>
  </si>
  <si>
    <t>Périphériques informatiques pour le LADYSS</t>
  </si>
  <si>
    <r>
      <rPr>
        <sz val="10"/>
        <color indexed="8"/>
        <rFont val="Arial"/>
        <family val="2"/>
      </rPr>
      <t xml:space="preserve">410,96 </t>
    </r>
    <r>
      <rPr>
        <sz val="10"/>
        <color indexed="8"/>
        <rFont val="Calibri"/>
        <family val="2"/>
      </rPr>
      <t>€</t>
    </r>
    <r>
      <rPr>
        <sz val="10"/>
        <color indexed="8"/>
        <rFont val="Arial"/>
        <family val="2"/>
      </rPr>
      <t xml:space="preserve">                                                              272,99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Calibri"/>
        <family val="2"/>
      </rPr>
      <t>€</t>
    </r>
  </si>
  <si>
    <t>CDE-2023-004971</t>
  </si>
  <si>
    <t>Réservation train Montpellier pour la mission de Suzie BERNARD</t>
  </si>
  <si>
    <t>CDE-2023-004978</t>
  </si>
  <si>
    <t>Réservation train et hôtel pour Nathalie LEMARCHAND - Mission Liège du 28 novembre au 1er décembre 2023</t>
  </si>
  <si>
    <t>CDE-2023-005189</t>
  </si>
  <si>
    <t>Réservation train Dijon pour Jean-François VALETTE - Janvier 2024</t>
  </si>
  <si>
    <t>CDE-2023-005375</t>
  </si>
  <si>
    <t>DP-2023-014229</t>
  </si>
  <si>
    <r>
      <rPr>
        <sz val="10"/>
        <color indexed="8"/>
        <rFont val="Arial"/>
        <family val="2"/>
      </rPr>
      <t xml:space="preserve">Reproduction de l'affiche </t>
    </r>
    <r>
      <rPr>
        <i/>
        <sz val="10"/>
        <color rgb="FF000000"/>
        <rFont val="Arial"/>
        <family val="2"/>
      </rPr>
      <t>kosa nou antann dann fenwar ?</t>
    </r>
  </si>
  <si>
    <t>estIMPRIM</t>
  </si>
  <si>
    <t>CDE-2023-005469</t>
  </si>
  <si>
    <t>DP-2023-014578</t>
  </si>
  <si>
    <t>Petites fournitures de bureau pour le LADYSS</t>
  </si>
  <si>
    <t>CDE-2023-005523</t>
  </si>
  <si>
    <t>Déplacement de Gissel MAIDANA ROSAS pour assister à la soutenance de thèse de Maxime Dauphin</t>
  </si>
  <si>
    <t>CDE-2023-005749</t>
  </si>
  <si>
    <t>DP-2023-015665                        DP-2023-014875</t>
  </si>
  <si>
    <t>24/11/2023                                   15/11/2023</t>
  </si>
  <si>
    <t>Ouvrages pour le LADYSS                                                                               Devis du 30 octobre 2023</t>
  </si>
  <si>
    <t>23,66 €                                       111,33 €</t>
  </si>
  <si>
    <t>DP-2023-014559</t>
  </si>
  <si>
    <t>Remboursement hôtel et repas mission Barcelonne</t>
  </si>
  <si>
    <t>Comité National Français de Géographie</t>
  </si>
  <si>
    <t>CDE-2023-006032</t>
  </si>
  <si>
    <t>DP-2023-014742</t>
  </si>
  <si>
    <t>Matériel audio et vidéo</t>
  </si>
  <si>
    <t>DP-2023-016234</t>
  </si>
  <si>
    <t>Remboursement frais d'inscription colloque Liège Novembre 2023</t>
  </si>
  <si>
    <t>CDE-2023-006151</t>
  </si>
  <si>
    <t>Train pour Jacqueline DESCARPENTRIES : soutenance de Maxime Dauphin</t>
  </si>
  <si>
    <t>DP-2023-016560</t>
  </si>
  <si>
    <t>Remboursement logement mission de terrain à Montpellier</t>
  </si>
  <si>
    <t>Suzie BERNARD</t>
  </si>
  <si>
    <t>CDE-2023-006299</t>
  </si>
  <si>
    <t>CDE-2023-015572</t>
  </si>
  <si>
    <t>Cartouches d'encre pour l'imprimante des EC du LADYSS</t>
  </si>
  <si>
    <t>DP-2023-015618</t>
  </si>
  <si>
    <t>Remboursement per diem repas mission Thessalonique septembre 2023</t>
  </si>
  <si>
    <t>Gissel MAIDANA ROSAS</t>
  </si>
  <si>
    <t>DP-2023-016230</t>
  </si>
  <si>
    <t>Remboursement achat pauses café journée d'étude "Patrimoines hydrauliques" du 14 décembre à Condorcet</t>
  </si>
  <si>
    <t>CDE-2023-006449</t>
  </si>
  <si>
    <t>Câbles pour le LADYSS</t>
  </si>
  <si>
    <t>OFFICE EXPRESS</t>
  </si>
  <si>
    <t>CDE-2023-006513</t>
  </si>
  <si>
    <t>DP-2023-016578</t>
  </si>
  <si>
    <t>Canon optique</t>
  </si>
  <si>
    <t>CDE-2023-006842</t>
  </si>
  <si>
    <t>Matériel de captation sonore</t>
  </si>
  <si>
    <t>LABmarker</t>
  </si>
  <si>
    <t>CDE-2023-006207</t>
  </si>
  <si>
    <t>Avion mission Pascale FROMENT Naples février 2024</t>
  </si>
  <si>
    <t>DP-2023-016566</t>
  </si>
  <si>
    <t>Remboursement billets de train pour séminaire du 23 novembre</t>
  </si>
  <si>
    <t>Igor BABOU</t>
  </si>
  <si>
    <t>SOUS-TOTAL 10</t>
  </si>
  <si>
    <r>
      <rPr>
        <sz val="10"/>
        <rFont val="Arial"/>
        <family val="2"/>
      </rPr>
      <t xml:space="preserve">1072,58 </t>
    </r>
    <r>
      <rPr>
        <sz val="10"/>
        <rFont val="Calibri"/>
        <family val="2"/>
      </rPr>
      <t>€</t>
    </r>
    <r>
      <rPr>
        <sz val="10"/>
        <rFont val="Arial"/>
        <family val="2"/>
      </rPr>
      <t xml:space="preserve">                         158,42 </t>
    </r>
    <r>
      <rPr>
        <sz val="10"/>
        <rFont val="Calibri"/>
        <family val="2"/>
      </rPr>
      <t>€</t>
    </r>
  </si>
  <si>
    <t>CDE-2023-005303</t>
  </si>
  <si>
    <t>DP-2023-014054</t>
  </si>
  <si>
    <t>Deux ordinateurs portables pour les doctorants du LADYSS CENTRAL</t>
  </si>
  <si>
    <t>CDE-2023-005912</t>
  </si>
  <si>
    <t>DP-2023-014998</t>
  </si>
  <si>
    <t>Ordinateur portable pour le LADYSS</t>
  </si>
  <si>
    <t>SOUS-TOTAL 20</t>
  </si>
  <si>
    <t xml:space="preserve">LADYSS CENTRAL                                                       </t>
  </si>
  <si>
    <t xml:space="preserve">LADYSS CENTRAL                  </t>
  </si>
  <si>
    <t xml:space="preserve">LADYSS CENTRAL                        </t>
  </si>
  <si>
    <t>TOTAL DÉPENSÉ SITE P8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</si>
</sst>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40C]dd/mm/yy"/>
    <numFmt numFmtId="165" formatCode="#,##0.00\ &quot;€&quot;"/>
    <numFmt numFmtId="166" formatCode="#,##0.00\ &quot;€&quot;;[Red]#,##0.00\ &quot;€&quot;"/>
    <numFmt numFmtId="167" formatCode="0;[Red]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2"/>
      <name val="Arial"/>
      <family val="2"/>
    </font>
    <font>
      <sz val="9"/>
      <color indexed="63"/>
      <name val="Arial"/>
      <family val="2"/>
    </font>
    <font>
      <b/>
      <sz val="9"/>
      <color indexed="63"/>
      <name val="sans-serif"/>
    </font>
    <font>
      <b/>
      <sz val="10.5"/>
      <color indexed="62"/>
      <name val="sans-serif"/>
    </font>
    <font>
      <b/>
      <sz val="10.5"/>
      <color rgb="FFFF0000"/>
      <name val="sans-serif"/>
    </font>
    <font>
      <b/>
      <sz val="11"/>
      <color indexed="62"/>
      <name val="sans-serif"/>
    </font>
    <font>
      <b/>
      <sz val="14"/>
      <color indexed="62"/>
      <name val="sans-serif"/>
    </font>
    <font>
      <b/>
      <sz val="16"/>
      <color indexed="62"/>
      <name val="sans-serif"/>
    </font>
    <font>
      <b/>
      <sz val="14"/>
      <color rgb="FFFF0000"/>
      <name val="sans-serif"/>
    </font>
    <font>
      <b/>
      <sz val="16"/>
      <color rgb="FFFF0000"/>
      <name val="sans-serif"/>
    </font>
    <font>
      <b/>
      <sz val="18"/>
      <color rgb="FFFF0000"/>
      <name val="sans-serif"/>
    </font>
    <font>
      <b/>
      <sz val="9"/>
      <name val="sans-serif"/>
    </font>
    <font>
      <b/>
      <sz val="12"/>
      <color theme="0"/>
      <name val="sans-serif"/>
    </font>
    <font>
      <b/>
      <sz val="20"/>
      <color indexed="62"/>
      <name val="sans-serif"/>
    </font>
    <font>
      <b/>
      <sz val="26"/>
      <color indexed="62"/>
      <name val="sans-serif"/>
    </font>
    <font>
      <b/>
      <sz val="14"/>
      <name val="sans-serif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color rgb="FFFF0000"/>
      <name val="Arial Unicode MS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2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446C7F"/>
      </left>
      <right style="thin">
        <color rgb="FF446C7F"/>
      </right>
      <top style="thin">
        <color rgb="FF446C7F"/>
      </top>
      <bottom style="thin">
        <color rgb="FF446C7F"/>
      </bottom>
      <diagonal/>
    </border>
    <border>
      <left/>
      <right/>
      <top style="thin">
        <color rgb="FF000000"/>
      </top>
      <bottom/>
      <diagonal/>
    </border>
    <border>
      <left style="thin">
        <color rgb="FF446C7F"/>
      </left>
      <right/>
      <top style="thin">
        <color rgb="FF446C7F"/>
      </top>
      <bottom style="thin">
        <color rgb="FF446C7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46C7F"/>
      </left>
      <right style="thin">
        <color rgb="FF446C7F"/>
      </right>
      <top style="thin">
        <color rgb="FF446C7F"/>
      </top>
      <bottom/>
      <diagonal/>
    </border>
    <border>
      <left style="thin">
        <color rgb="FF446C7F"/>
      </left>
      <right/>
      <top style="thin">
        <color rgb="FF446C7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5" tint="0.3999755851924192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3">
    <xf numFmtId="0" fontId="0" fillId="0" borderId="0" xfId="0"/>
    <xf numFmtId="0" fontId="20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right" vertical="top" wrapText="1"/>
    </xf>
    <xf numFmtId="0" fontId="21" fillId="33" borderId="0" xfId="0" applyFont="1" applyFill="1" applyAlignment="1">
      <alignment vertical="top" wrapText="1"/>
    </xf>
    <xf numFmtId="44" fontId="22" fillId="33" borderId="0" xfId="1" applyFont="1" applyFill="1" applyBorder="1" applyAlignment="1" applyProtection="1">
      <alignment horizontal="left" vertical="top" wrapText="1"/>
    </xf>
    <xf numFmtId="44" fontId="22" fillId="33" borderId="0" xfId="1" applyFont="1" applyFill="1" applyBorder="1" applyAlignment="1" applyProtection="1">
      <alignment vertical="top" wrapText="1"/>
    </xf>
    <xf numFmtId="0" fontId="24" fillId="33" borderId="0" xfId="0" applyFont="1" applyFill="1" applyAlignment="1">
      <alignment horizontal="left" vertical="top" wrapText="1"/>
    </xf>
    <xf numFmtId="0" fontId="25" fillId="33" borderId="0" xfId="0" applyFont="1" applyFill="1" applyAlignment="1">
      <alignment horizontal="left" vertical="top" wrapText="1"/>
    </xf>
    <xf numFmtId="44" fontId="23" fillId="33" borderId="0" xfId="1" applyFont="1" applyFill="1" applyBorder="1" applyAlignment="1" applyProtection="1">
      <alignment horizontal="left" vertical="top" wrapText="1"/>
    </xf>
    <xf numFmtId="44" fontId="26" fillId="33" borderId="0" xfId="1" applyFont="1" applyFill="1" applyBorder="1" applyAlignment="1" applyProtection="1">
      <alignment vertical="top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34" borderId="10" xfId="0" applyFont="1" applyFill="1" applyBorder="1" applyAlignment="1">
      <alignment horizontal="center" vertical="center" wrapText="1"/>
    </xf>
    <xf numFmtId="0" fontId="30" fillId="34" borderId="11" xfId="0" applyFont="1" applyFill="1" applyBorder="1" applyAlignment="1">
      <alignment horizontal="center" vertical="center" wrapText="1"/>
    </xf>
    <xf numFmtId="0" fontId="30" fillId="34" borderId="20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left" vertical="top" wrapText="1"/>
    </xf>
    <xf numFmtId="0" fontId="19" fillId="35" borderId="14" xfId="0" applyFont="1" applyFill="1" applyBorder="1" applyAlignment="1">
      <alignment horizontal="left" vertical="top" wrapText="1"/>
    </xf>
    <xf numFmtId="164" fontId="19" fillId="35" borderId="12" xfId="0" applyNumberFormat="1" applyFont="1" applyFill="1" applyBorder="1" applyAlignment="1">
      <alignment horizontal="center" vertical="top" wrapText="1"/>
    </xf>
    <xf numFmtId="0" fontId="19" fillId="35" borderId="20" xfId="0" applyFont="1" applyFill="1" applyBorder="1" applyAlignment="1">
      <alignment horizontal="center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164" fontId="19" fillId="0" borderId="12" xfId="0" applyNumberFormat="1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19" fillId="35" borderId="12" xfId="0" applyFont="1" applyFill="1" applyBorder="1" applyAlignment="1">
      <alignment horizontal="left" vertical="center" wrapText="1"/>
    </xf>
    <xf numFmtId="0" fontId="19" fillId="35" borderId="14" xfId="0" applyFont="1" applyFill="1" applyBorder="1" applyAlignment="1">
      <alignment horizontal="left" vertical="center" wrapText="1"/>
    </xf>
    <xf numFmtId="164" fontId="19" fillId="35" borderId="12" xfId="0" applyNumberFormat="1" applyFont="1" applyFill="1" applyBorder="1" applyAlignment="1">
      <alignment horizontal="center" vertical="center" wrapText="1"/>
    </xf>
    <xf numFmtId="0" fontId="19" fillId="35" borderId="20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44" fontId="26" fillId="33" borderId="0" xfId="1" applyFont="1" applyFill="1" applyBorder="1" applyAlignment="1" applyProtection="1">
      <alignment horizontal="right" vertical="top" wrapText="1"/>
    </xf>
    <xf numFmtId="44" fontId="19" fillId="35" borderId="14" xfId="1" applyFont="1" applyFill="1" applyBorder="1" applyAlignment="1">
      <alignment horizontal="right" vertical="center" wrapText="1"/>
    </xf>
    <xf numFmtId="44" fontId="19" fillId="0" borderId="14" xfId="1" applyFont="1" applyBorder="1" applyAlignment="1">
      <alignment horizontal="right" vertical="center" wrapText="1"/>
    </xf>
    <xf numFmtId="44" fontId="19" fillId="35" borderId="14" xfId="1" applyFont="1" applyFill="1" applyBorder="1" applyAlignment="1">
      <alignment horizontal="right" vertical="top" wrapText="1"/>
    </xf>
    <xf numFmtId="44" fontId="19" fillId="0" borderId="14" xfId="1" applyFont="1" applyBorder="1" applyAlignment="1">
      <alignment horizontal="right" vertical="top" wrapText="1"/>
    </xf>
    <xf numFmtId="0" fontId="27" fillId="33" borderId="0" xfId="0" applyFont="1" applyFill="1" applyAlignment="1">
      <alignment horizontal="left" vertical="top" wrapText="1"/>
    </xf>
    <xf numFmtId="0" fontId="26" fillId="33" borderId="0" xfId="0" applyFont="1" applyFill="1" applyAlignment="1">
      <alignment vertical="top" wrapText="1"/>
    </xf>
    <xf numFmtId="0" fontId="24" fillId="33" borderId="0" xfId="0" applyFont="1" applyFill="1" applyAlignment="1">
      <alignment vertical="top" wrapText="1"/>
    </xf>
    <xf numFmtId="44" fontId="24" fillId="33" borderId="0" xfId="1" applyFont="1" applyFill="1" applyBorder="1" applyAlignment="1" applyProtection="1">
      <alignment horizontal="left" vertical="top" wrapText="1"/>
    </xf>
    <xf numFmtId="0" fontId="25" fillId="33" borderId="0" xfId="0" applyFont="1" applyFill="1" applyAlignment="1">
      <alignment vertical="top" wrapText="1"/>
    </xf>
    <xf numFmtId="44" fontId="26" fillId="33" borderId="0" xfId="1" applyFont="1" applyFill="1" applyBorder="1" applyAlignment="1" applyProtection="1">
      <alignment horizontal="left" vertical="top" wrapText="1"/>
    </xf>
    <xf numFmtId="44" fontId="24" fillId="33" borderId="0" xfId="0" applyNumberFormat="1" applyFont="1" applyFill="1" applyAlignment="1">
      <alignment horizontal="left" vertical="top" wrapText="1"/>
    </xf>
    <xf numFmtId="0" fontId="29" fillId="0" borderId="0" xfId="0" applyFont="1" applyAlignment="1">
      <alignment horizontal="right" vertical="center" wrapText="1"/>
    </xf>
    <xf numFmtId="44" fontId="29" fillId="0" borderId="0" xfId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44" fontId="19" fillId="0" borderId="14" xfId="1" applyFont="1" applyFill="1" applyBorder="1" applyAlignment="1">
      <alignment horizontal="right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164" fontId="19" fillId="0" borderId="23" xfId="0" applyNumberFormat="1" applyFont="1" applyBorder="1" applyAlignment="1">
      <alignment horizontal="center" vertical="top" wrapText="1"/>
    </xf>
    <xf numFmtId="44" fontId="19" fillId="0" borderId="24" xfId="1" applyFont="1" applyBorder="1" applyAlignment="1">
      <alignment horizontal="right" vertical="top" wrapText="1"/>
    </xf>
    <xf numFmtId="0" fontId="19" fillId="0" borderId="27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left" vertical="top" wrapText="1"/>
    </xf>
    <xf numFmtId="164" fontId="19" fillId="0" borderId="22" xfId="0" applyNumberFormat="1" applyFont="1" applyBorder="1" applyAlignment="1">
      <alignment horizontal="center" vertical="top" wrapText="1"/>
    </xf>
    <xf numFmtId="44" fontId="19" fillId="0" borderId="22" xfId="1" applyFont="1" applyBorder="1" applyAlignment="1">
      <alignment horizontal="right" vertical="top" wrapText="1"/>
    </xf>
    <xf numFmtId="0" fontId="19" fillId="0" borderId="22" xfId="0" applyFont="1" applyBorder="1" applyAlignment="1">
      <alignment horizontal="center" vertical="top" wrapText="1"/>
    </xf>
    <xf numFmtId="44" fontId="26" fillId="33" borderId="0" xfId="0" applyNumberFormat="1" applyFont="1" applyFill="1" applyAlignment="1">
      <alignment horizontal="left" vertical="top" wrapText="1"/>
    </xf>
    <xf numFmtId="0" fontId="19" fillId="0" borderId="2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164" fontId="19" fillId="0" borderId="23" xfId="0" applyNumberFormat="1" applyFont="1" applyBorder="1" applyAlignment="1">
      <alignment horizontal="center" vertical="center" wrapText="1"/>
    </xf>
    <xf numFmtId="44" fontId="19" fillId="0" borderId="24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22" xfId="0" applyBorder="1" applyAlignment="1">
      <alignment horizontal="center" vertical="center" wrapText="1"/>
    </xf>
    <xf numFmtId="14" fontId="0" fillId="0" borderId="22" xfId="0" applyNumberFormat="1" applyBorder="1" applyAlignment="1">
      <alignment horizontal="center" vertical="center" wrapText="1"/>
    </xf>
    <xf numFmtId="165" fontId="0" fillId="0" borderId="37" xfId="0" applyNumberFormat="1" applyBorder="1" applyAlignment="1">
      <alignment horizontal="center" vertical="center" wrapText="1"/>
    </xf>
    <xf numFmtId="7" fontId="36" fillId="0" borderId="22" xfId="1" applyNumberFormat="1" applyFont="1" applyFill="1" applyBorder="1" applyAlignment="1">
      <alignment horizontal="center" vertical="center" wrapText="1"/>
    </xf>
    <xf numFmtId="165" fontId="0" fillId="0" borderId="22" xfId="0" applyNumberFormat="1" applyBorder="1" applyAlignment="1">
      <alignment horizontal="center" vertical="center" wrapText="1"/>
    </xf>
    <xf numFmtId="0" fontId="0" fillId="37" borderId="0" xfId="0" applyFill="1"/>
    <xf numFmtId="0" fontId="37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37" borderId="0" xfId="0" applyNumberFormat="1" applyFill="1" applyAlignment="1">
      <alignment horizontal="center" vertical="center"/>
    </xf>
    <xf numFmtId="9" fontId="22" fillId="33" borderId="0" xfId="1" applyNumberFormat="1" applyFont="1" applyFill="1" applyBorder="1" applyAlignment="1" applyProtection="1">
      <alignment vertical="top" wrapText="1"/>
    </xf>
    <xf numFmtId="44" fontId="19" fillId="0" borderId="14" xfId="1" applyFont="1" applyFill="1" applyBorder="1" applyAlignment="1" applyProtection="1">
      <alignment horizontal="right" vertical="center" wrapText="1"/>
    </xf>
    <xf numFmtId="44" fontId="19" fillId="0" borderId="24" xfId="1" applyFont="1" applyFill="1" applyBorder="1" applyAlignment="1" applyProtection="1">
      <alignment horizontal="right" vertical="center" wrapText="1"/>
    </xf>
    <xf numFmtId="0" fontId="19" fillId="0" borderId="27" xfId="0" applyFont="1" applyBorder="1" applyAlignment="1">
      <alignment horizontal="center" vertical="center" wrapText="1"/>
    </xf>
    <xf numFmtId="44" fontId="0" fillId="0" borderId="0" xfId="0" applyNumberFormat="1"/>
    <xf numFmtId="0" fontId="19" fillId="0" borderId="0" xfId="0" applyFont="1" applyAlignment="1">
      <alignment horizontal="left" vertical="top" wrapText="1"/>
    </xf>
    <xf numFmtId="164" fontId="19" fillId="0" borderId="0" xfId="0" applyNumberFormat="1" applyFont="1" applyAlignment="1">
      <alignment horizontal="center" vertical="top" wrapText="1"/>
    </xf>
    <xf numFmtId="44" fontId="19" fillId="0" borderId="0" xfId="1" applyFont="1" applyBorder="1" applyAlignment="1">
      <alignment horizontal="right" vertical="top" wrapText="1"/>
    </xf>
    <xf numFmtId="0" fontId="21" fillId="33" borderId="0" xfId="0" applyFont="1" applyFill="1" applyAlignment="1">
      <alignment horizontal="left" vertical="top" wrapText="1"/>
    </xf>
    <xf numFmtId="43" fontId="28" fillId="33" borderId="0" xfId="45" applyFont="1" applyFill="1" applyBorder="1" applyAlignment="1" applyProtection="1">
      <alignment horizontal="right" vertical="top" wrapText="1"/>
    </xf>
    <xf numFmtId="2" fontId="41" fillId="0" borderId="0" xfId="44" applyNumberFormat="1" applyFont="1"/>
    <xf numFmtId="0" fontId="33" fillId="0" borderId="0" xfId="0" applyFont="1" applyBorder="1" applyAlignment="1">
      <alignment horizontal="right" vertical="center" wrapText="1"/>
    </xf>
    <xf numFmtId="44" fontId="33" fillId="0" borderId="0" xfId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horizontal="center"/>
    </xf>
    <xf numFmtId="0" fontId="35" fillId="34" borderId="44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 wrapText="1"/>
    </xf>
    <xf numFmtId="0" fontId="0" fillId="37" borderId="22" xfId="0" applyFont="1" applyFill="1" applyBorder="1" applyAlignment="1">
      <alignment horizontal="center" vertical="center" wrapText="1"/>
    </xf>
    <xf numFmtId="14" fontId="0" fillId="37" borderId="22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165" fontId="0" fillId="37" borderId="37" xfId="0" applyNumberFormat="1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0" fillId="37" borderId="36" xfId="0" applyFont="1" applyFill="1" applyBorder="1" applyAlignment="1">
      <alignment horizontal="center" vertical="center"/>
    </xf>
    <xf numFmtId="0" fontId="0" fillId="37" borderId="22" xfId="0" applyFont="1" applyFill="1" applyBorder="1" applyAlignment="1">
      <alignment horizontal="center" vertical="center"/>
    </xf>
    <xf numFmtId="14" fontId="0" fillId="37" borderId="33" xfId="0" applyNumberFormat="1" applyFont="1" applyFill="1" applyBorder="1" applyAlignment="1">
      <alignment horizontal="center" vertical="center"/>
    </xf>
    <xf numFmtId="0" fontId="36" fillId="37" borderId="36" xfId="0" applyFont="1" applyFill="1" applyBorder="1" applyAlignment="1">
      <alignment horizontal="center" vertical="center" wrapText="1"/>
    </xf>
    <xf numFmtId="166" fontId="36" fillId="37" borderId="36" xfId="0" applyNumberFormat="1" applyFont="1" applyFill="1" applyBorder="1" applyAlignment="1">
      <alignment horizontal="center" vertical="center"/>
    </xf>
    <xf numFmtId="165" fontId="0" fillId="37" borderId="38" xfId="0" applyNumberFormat="1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167" fontId="36" fillId="37" borderId="36" xfId="0" applyNumberFormat="1" applyFont="1" applyFill="1" applyBorder="1" applyAlignment="1">
      <alignment horizontal="center" vertical="center"/>
    </xf>
    <xf numFmtId="14" fontId="0" fillId="37" borderId="22" xfId="0" applyNumberFormat="1" applyFont="1" applyFill="1" applyBorder="1" applyAlignment="1">
      <alignment horizontal="center" vertical="center"/>
    </xf>
    <xf numFmtId="44" fontId="36" fillId="0" borderId="22" xfId="1" applyNumberFormat="1" applyFont="1" applyFill="1" applyBorder="1" applyAlignment="1">
      <alignment horizontal="center" vertical="center"/>
    </xf>
    <xf numFmtId="165" fontId="0" fillId="37" borderId="37" xfId="0" applyNumberFormat="1" applyFont="1" applyFill="1" applyBorder="1" applyAlignment="1">
      <alignment horizontal="center" vertical="center"/>
    </xf>
    <xf numFmtId="167" fontId="36" fillId="37" borderId="36" xfId="0" applyNumberFormat="1" applyFont="1" applyFill="1" applyBorder="1" applyAlignment="1">
      <alignment horizontal="center" vertical="center" wrapText="1"/>
    </xf>
    <xf numFmtId="166" fontId="36" fillId="37" borderId="36" xfId="0" applyNumberFormat="1" applyFont="1" applyFill="1" applyBorder="1" applyAlignment="1">
      <alignment horizontal="center" vertical="center" wrapText="1"/>
    </xf>
    <xf numFmtId="0" fontId="0" fillId="37" borderId="39" xfId="0" applyFill="1" applyBorder="1" applyAlignment="1">
      <alignment horizontal="center" vertical="center"/>
    </xf>
    <xf numFmtId="0" fontId="36" fillId="37" borderId="22" xfId="0" applyFont="1" applyFill="1" applyBorder="1" applyAlignment="1">
      <alignment horizontal="center" vertical="center" wrapText="1"/>
    </xf>
    <xf numFmtId="44" fontId="36" fillId="37" borderId="22" xfId="1" applyNumberFormat="1" applyFont="1" applyFill="1" applyBorder="1" applyAlignment="1">
      <alignment horizontal="center" vertical="center"/>
    </xf>
    <xf numFmtId="165" fontId="0" fillId="37" borderId="22" xfId="0" applyNumberFormat="1" applyFont="1" applyFill="1" applyBorder="1" applyAlignment="1">
      <alignment horizontal="center" vertical="center"/>
    </xf>
    <xf numFmtId="0" fontId="35" fillId="37" borderId="22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7" fillId="37" borderId="40" xfId="0" applyFont="1" applyFill="1" applyBorder="1" applyAlignment="1">
      <alignment horizontal="center" vertical="center" wrapText="1"/>
    </xf>
    <xf numFmtId="1" fontId="0" fillId="37" borderId="36" xfId="0" applyNumberFormat="1" applyFont="1" applyFill="1" applyBorder="1" applyAlignment="1">
      <alignment horizontal="center" vertical="center"/>
    </xf>
    <xf numFmtId="0" fontId="0" fillId="37" borderId="40" xfId="0" applyFont="1" applyFill="1" applyBorder="1" applyAlignment="1">
      <alignment horizontal="center" vertical="center" wrapText="1"/>
    </xf>
    <xf numFmtId="0" fontId="0" fillId="37" borderId="40" xfId="0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>
      <alignment horizontal="center" vertical="center"/>
    </xf>
    <xf numFmtId="1" fontId="0" fillId="37" borderId="22" xfId="0" applyNumberFormat="1" applyFont="1" applyFill="1" applyBorder="1" applyAlignment="1">
      <alignment horizontal="center" vertical="center"/>
    </xf>
    <xf numFmtId="14" fontId="0" fillId="37" borderId="41" xfId="0" applyNumberFormat="1" applyFont="1" applyFill="1" applyBorder="1" applyAlignment="1">
      <alignment horizontal="center" vertical="center"/>
    </xf>
    <xf numFmtId="165" fontId="0" fillId="37" borderId="41" xfId="0" applyNumberFormat="1" applyFont="1" applyFill="1" applyBorder="1" applyAlignment="1">
      <alignment horizontal="center" vertical="center"/>
    </xf>
    <xf numFmtId="14" fontId="37" fillId="37" borderId="22" xfId="0" applyNumberFormat="1" applyFont="1" applyFill="1" applyBorder="1" applyAlignment="1">
      <alignment horizontal="center" vertical="center" wrapText="1"/>
    </xf>
    <xf numFmtId="165" fontId="37" fillId="0" borderId="37" xfId="0" applyNumberFormat="1" applyFont="1" applyFill="1" applyBorder="1" applyAlignment="1">
      <alignment horizontal="center" vertical="center" wrapText="1"/>
    </xf>
    <xf numFmtId="167" fontId="36" fillId="0" borderId="36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 wrapText="1"/>
    </xf>
    <xf numFmtId="14" fontId="0" fillId="0" borderId="22" xfId="0" applyNumberFormat="1" applyFont="1" applyFill="1" applyBorder="1" applyAlignment="1">
      <alignment horizontal="center" vertical="center" wrapText="1"/>
    </xf>
    <xf numFmtId="165" fontId="0" fillId="0" borderId="37" xfId="0" applyNumberFormat="1" applyFont="1" applyFill="1" applyBorder="1" applyAlignment="1">
      <alignment horizontal="center" vertical="center" wrapText="1"/>
    </xf>
    <xf numFmtId="1" fontId="0" fillId="0" borderId="22" xfId="0" applyNumberFormat="1" applyFont="1" applyFill="1" applyBorder="1" applyAlignment="1">
      <alignment horizontal="center" vertical="center"/>
    </xf>
    <xf numFmtId="14" fontId="0" fillId="0" borderId="22" xfId="0" applyNumberFormat="1" applyFont="1" applyFill="1" applyBorder="1" applyAlignment="1">
      <alignment horizontal="center" vertical="center"/>
    </xf>
    <xf numFmtId="0" fontId="37" fillId="0" borderId="40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1" fontId="37" fillId="37" borderId="22" xfId="0" applyNumberFormat="1" applyFont="1" applyFill="1" applyBorder="1" applyAlignment="1">
      <alignment horizontal="center" vertical="center"/>
    </xf>
    <xf numFmtId="0" fontId="0" fillId="37" borderId="0" xfId="0" applyFont="1" applyFill="1" applyBorder="1" applyAlignment="1">
      <alignment horizontal="center" vertical="center"/>
    </xf>
    <xf numFmtId="165" fontId="37" fillId="37" borderId="37" xfId="0" applyNumberFormat="1" applyFont="1" applyFill="1" applyBorder="1" applyAlignment="1">
      <alignment horizontal="center" vertical="center" wrapText="1"/>
    </xf>
    <xf numFmtId="165" fontId="0" fillId="37" borderId="50" xfId="0" applyNumberFormat="1" applyFont="1" applyFill="1" applyBorder="1" applyAlignment="1">
      <alignment horizontal="center" vertical="center"/>
    </xf>
    <xf numFmtId="14" fontId="37" fillId="0" borderId="22" xfId="0" applyNumberFormat="1" applyFont="1" applyFill="1" applyBorder="1" applyAlignment="1">
      <alignment horizontal="center" vertical="center" wrapText="1"/>
    </xf>
    <xf numFmtId="165" fontId="0" fillId="0" borderId="37" xfId="0" applyNumberFormat="1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14" fontId="35" fillId="0" borderId="22" xfId="0" applyNumberFormat="1" applyFont="1" applyFill="1" applyBorder="1" applyAlignment="1">
      <alignment horizontal="center" vertical="center"/>
    </xf>
    <xf numFmtId="165" fontId="35" fillId="0" borderId="37" xfId="0" applyNumberFormat="1" applyFont="1" applyFill="1" applyBorder="1" applyAlignment="1">
      <alignment horizontal="center" vertical="center"/>
    </xf>
    <xf numFmtId="14" fontId="0" fillId="37" borderId="41" xfId="0" applyNumberFormat="1" applyFont="1" applyFill="1" applyBorder="1" applyAlignment="1">
      <alignment horizontal="center" vertical="center" wrapText="1"/>
    </xf>
    <xf numFmtId="165" fontId="0" fillId="37" borderId="42" xfId="0" applyNumberFormat="1" applyFont="1" applyFill="1" applyBorder="1" applyAlignment="1">
      <alignment horizontal="center" vertical="center" wrapText="1"/>
    </xf>
    <xf numFmtId="165" fontId="0" fillId="37" borderId="42" xfId="0" applyNumberFormat="1" applyFont="1" applyFill="1" applyBorder="1" applyAlignment="1">
      <alignment horizontal="center" vertical="center"/>
    </xf>
    <xf numFmtId="0" fontId="0" fillId="37" borderId="43" xfId="0" applyFont="1" applyFill="1" applyBorder="1" applyAlignment="1">
      <alignment horizontal="center" vertical="center" wrapText="1"/>
    </xf>
    <xf numFmtId="1" fontId="0" fillId="37" borderId="41" xfId="0" applyNumberFormat="1" applyFont="1" applyFill="1" applyBorder="1" applyAlignment="1">
      <alignment horizontal="center" vertical="center"/>
    </xf>
    <xf numFmtId="0" fontId="0" fillId="37" borderId="43" xfId="0" applyFont="1" applyFill="1" applyBorder="1" applyAlignment="1">
      <alignment horizontal="center" vertical="center"/>
    </xf>
    <xf numFmtId="1" fontId="0" fillId="0" borderId="41" xfId="0" applyNumberFormat="1" applyFont="1" applyFill="1" applyBorder="1" applyAlignment="1">
      <alignment horizontal="center" vertical="center"/>
    </xf>
    <xf numFmtId="14" fontId="0" fillId="0" borderId="41" xfId="0" applyNumberFormat="1" applyFont="1" applyFill="1" applyBorder="1" applyAlignment="1">
      <alignment horizontal="center" vertical="center" wrapText="1"/>
    </xf>
    <xf numFmtId="14" fontId="37" fillId="0" borderId="41" xfId="0" applyNumberFormat="1" applyFont="1" applyFill="1" applyBorder="1" applyAlignment="1">
      <alignment horizontal="center" vertical="center" wrapText="1"/>
    </xf>
    <xf numFmtId="165" fontId="0" fillId="0" borderId="41" xfId="0" applyNumberFormat="1" applyFont="1" applyFill="1" applyBorder="1" applyAlignment="1">
      <alignment horizontal="center" vertical="center"/>
    </xf>
    <xf numFmtId="165" fontId="37" fillId="0" borderId="42" xfId="0" applyNumberFormat="1" applyFont="1" applyFill="1" applyBorder="1" applyAlignment="1">
      <alignment horizontal="center" vertical="center" wrapText="1"/>
    </xf>
    <xf numFmtId="14" fontId="0" fillId="0" borderId="43" xfId="0" applyNumberFormat="1" applyFont="1" applyFill="1" applyBorder="1" applyAlignment="1">
      <alignment horizontal="center" vertical="center"/>
    </xf>
    <xf numFmtId="14" fontId="0" fillId="0" borderId="41" xfId="0" applyNumberFormat="1" applyFont="1" applyFill="1" applyBorder="1" applyAlignment="1">
      <alignment horizontal="center" vertical="center"/>
    </xf>
    <xf numFmtId="165" fontId="0" fillId="0" borderId="42" xfId="0" applyNumberFormat="1" applyFont="1" applyFill="1" applyBorder="1" applyAlignment="1">
      <alignment horizontal="center" vertical="center"/>
    </xf>
    <xf numFmtId="14" fontId="37" fillId="0" borderId="43" xfId="0" applyNumberFormat="1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 wrapText="1"/>
    </xf>
    <xf numFmtId="0" fontId="44" fillId="38" borderId="51" xfId="0" applyFont="1" applyFill="1" applyBorder="1" applyAlignment="1">
      <alignment horizontal="right" vertical="center"/>
    </xf>
    <xf numFmtId="0" fontId="44" fillId="38" borderId="48" xfId="0" applyFont="1" applyFill="1" applyBorder="1" applyAlignment="1">
      <alignment horizontal="right" vertical="center"/>
    </xf>
    <xf numFmtId="0" fontId="0" fillId="39" borderId="46" xfId="0" applyFont="1" applyFill="1" applyBorder="1" applyAlignment="1">
      <alignment horizontal="center" vertical="center"/>
    </xf>
    <xf numFmtId="0" fontId="44" fillId="38" borderId="47" xfId="0" applyFont="1" applyFill="1" applyBorder="1" applyAlignment="1">
      <alignment horizontal="right" vertical="center"/>
    </xf>
    <xf numFmtId="165" fontId="44" fillId="40" borderId="52" xfId="0" applyNumberFormat="1" applyFont="1" applyFill="1" applyBorder="1" applyAlignment="1">
      <alignment horizontal="center" vertical="center"/>
    </xf>
    <xf numFmtId="165" fontId="44" fillId="40" borderId="53" xfId="0" applyNumberFormat="1" applyFont="1" applyFill="1" applyBorder="1" applyAlignment="1">
      <alignment horizontal="center" vertical="center"/>
    </xf>
    <xf numFmtId="0" fontId="0" fillId="41" borderId="54" xfId="0" applyFont="1" applyFill="1" applyBorder="1" applyAlignment="1">
      <alignment horizontal="center" vertical="center"/>
    </xf>
    <xf numFmtId="0" fontId="0" fillId="41" borderId="55" xfId="0" applyFont="1" applyFill="1" applyBorder="1" applyAlignment="1">
      <alignment horizontal="center" vertical="center"/>
    </xf>
    <xf numFmtId="0" fontId="0" fillId="41" borderId="22" xfId="0" applyFont="1" applyFill="1" applyBorder="1" applyAlignment="1">
      <alignment horizontal="center" vertical="center"/>
    </xf>
    <xf numFmtId="14" fontId="0" fillId="41" borderId="55" xfId="0" applyNumberFormat="1" applyFont="1" applyFill="1" applyBorder="1" applyAlignment="1">
      <alignment horizontal="center" vertical="center"/>
    </xf>
    <xf numFmtId="165" fontId="0" fillId="37" borderId="55" xfId="0" applyNumberFormat="1" applyFont="1" applyFill="1" applyBorder="1" applyAlignment="1">
      <alignment horizontal="center" vertical="center"/>
    </xf>
    <xf numFmtId="165" fontId="39" fillId="37" borderId="56" xfId="0" applyNumberFormat="1" applyFont="1" applyFill="1" applyBorder="1" applyAlignment="1">
      <alignment horizontal="center" vertical="center" wrapText="1"/>
    </xf>
    <xf numFmtId="0" fontId="0" fillId="41" borderId="39" xfId="0" applyFont="1" applyFill="1" applyBorder="1" applyAlignment="1">
      <alignment horizontal="center" vertical="center"/>
    </xf>
    <xf numFmtId="0" fontId="0" fillId="0" borderId="22" xfId="0" applyBorder="1"/>
    <xf numFmtId="14" fontId="0" fillId="0" borderId="22" xfId="0" applyNumberFormat="1" applyBorder="1"/>
    <xf numFmtId="165" fontId="0" fillId="0" borderId="22" xfId="0" applyNumberFormat="1" applyBorder="1"/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37" borderId="58" xfId="0" applyFill="1" applyBorder="1" applyAlignment="1">
      <alignment horizontal="center" vertical="center"/>
    </xf>
    <xf numFmtId="0" fontId="35" fillId="34" borderId="31" xfId="0" applyFont="1" applyFill="1" applyBorder="1" applyAlignment="1">
      <alignment horizontal="center" vertical="center" wrapText="1"/>
    </xf>
    <xf numFmtId="0" fontId="35" fillId="34" borderId="30" xfId="0" applyFont="1" applyFill="1" applyBorder="1" applyAlignment="1">
      <alignment horizontal="center" vertical="center" wrapText="1"/>
    </xf>
    <xf numFmtId="0" fontId="35" fillId="34" borderId="32" xfId="0" applyFont="1" applyFill="1" applyBorder="1" applyAlignment="1">
      <alignment horizontal="center" vertical="center" wrapText="1"/>
    </xf>
    <xf numFmtId="14" fontId="35" fillId="34" borderId="30" xfId="0" applyNumberFormat="1" applyFont="1" applyFill="1" applyBorder="1" applyAlignment="1">
      <alignment horizontal="center" vertical="center" wrapText="1"/>
    </xf>
    <xf numFmtId="0" fontId="35" fillId="34" borderId="59" xfId="0" applyFont="1" applyFill="1" applyBorder="1" applyAlignment="1">
      <alignment horizontal="center" vertical="center" wrapText="1"/>
    </xf>
    <xf numFmtId="165" fontId="35" fillId="34" borderId="34" xfId="0" applyNumberFormat="1" applyFont="1" applyFill="1" applyBorder="1" applyAlignment="1">
      <alignment horizontal="center" vertical="center" wrapText="1"/>
    </xf>
    <xf numFmtId="0" fontId="0" fillId="37" borderId="35" xfId="0" applyFill="1" applyBorder="1" applyAlignment="1">
      <alignment horizontal="center" vertical="center"/>
    </xf>
    <xf numFmtId="0" fontId="0" fillId="37" borderId="49" xfId="0" applyFont="1" applyFill="1" applyBorder="1" applyAlignment="1">
      <alignment horizontal="center" vertical="center"/>
    </xf>
    <xf numFmtId="0" fontId="0" fillId="37" borderId="36" xfId="0" applyFont="1" applyFill="1" applyBorder="1" applyAlignment="1">
      <alignment horizontal="center" vertical="center" wrapText="1"/>
    </xf>
    <xf numFmtId="165" fontId="0" fillId="37" borderId="33" xfId="0" applyNumberFormat="1" applyFont="1" applyFill="1" applyBorder="1" applyAlignment="1">
      <alignment horizontal="center" vertical="center"/>
    </xf>
    <xf numFmtId="165" fontId="0" fillId="42" borderId="22" xfId="0" applyNumberFormat="1" applyFont="1" applyFill="1" applyBorder="1" applyAlignment="1">
      <alignment horizontal="center" vertical="center"/>
    </xf>
    <xf numFmtId="165" fontId="0" fillId="42" borderId="37" xfId="0" applyNumberFormat="1" applyFont="1" applyFill="1" applyBorder="1" applyAlignment="1">
      <alignment horizontal="center" vertical="center" wrapText="1"/>
    </xf>
    <xf numFmtId="0" fontId="0" fillId="42" borderId="22" xfId="0" applyFont="1" applyFill="1" applyBorder="1" applyAlignment="1">
      <alignment horizontal="center" vertical="center"/>
    </xf>
    <xf numFmtId="1" fontId="0" fillId="42" borderId="22" xfId="0" applyNumberFormat="1" applyFont="1" applyFill="1" applyBorder="1" applyAlignment="1">
      <alignment horizontal="center" vertical="center"/>
    </xf>
    <xf numFmtId="0" fontId="0" fillId="42" borderId="40" xfId="0" applyFont="1" applyFill="1" applyBorder="1" applyAlignment="1">
      <alignment horizontal="center" vertical="center" wrapText="1"/>
    </xf>
    <xf numFmtId="14" fontId="0" fillId="42" borderId="22" xfId="0" applyNumberFormat="1" applyFont="1" applyFill="1" applyBorder="1" applyAlignment="1">
      <alignment horizontal="center" vertical="center"/>
    </xf>
    <xf numFmtId="0" fontId="0" fillId="42" borderId="22" xfId="0" applyFont="1" applyFill="1" applyBorder="1" applyAlignment="1">
      <alignment horizontal="center" vertical="center" wrapText="1"/>
    </xf>
    <xf numFmtId="14" fontId="0" fillId="42" borderId="41" xfId="0" applyNumberFormat="1" applyFont="1" applyFill="1" applyBorder="1" applyAlignment="1">
      <alignment horizontal="center" vertical="center" wrapText="1"/>
    </xf>
    <xf numFmtId="165" fontId="0" fillId="42" borderId="41" xfId="0" applyNumberFormat="1" applyFont="1" applyFill="1" applyBorder="1" applyAlignment="1">
      <alignment horizontal="center" vertical="center"/>
    </xf>
    <xf numFmtId="165" fontId="0" fillId="42" borderId="42" xfId="0" applyNumberFormat="1" applyFont="1" applyFill="1" applyBorder="1" applyAlignment="1">
      <alignment horizontal="center" vertical="center" wrapText="1"/>
    </xf>
    <xf numFmtId="0" fontId="0" fillId="42" borderId="58" xfId="0" applyFill="1" applyBorder="1" applyAlignment="1">
      <alignment horizontal="center" vertical="center"/>
    </xf>
    <xf numFmtId="0" fontId="0" fillId="42" borderId="40" xfId="0" applyFont="1" applyFill="1" applyBorder="1" applyAlignment="1">
      <alignment horizontal="center" vertical="center"/>
    </xf>
    <xf numFmtId="14" fontId="0" fillId="42" borderId="41" xfId="0" applyNumberFormat="1" applyFont="1" applyFill="1" applyBorder="1" applyAlignment="1">
      <alignment horizontal="center" vertical="center"/>
    </xf>
    <xf numFmtId="165" fontId="0" fillId="42" borderId="42" xfId="0" applyNumberFormat="1" applyFont="1" applyFill="1" applyBorder="1" applyAlignment="1">
      <alignment horizontal="center" vertical="center"/>
    </xf>
    <xf numFmtId="0" fontId="0" fillId="42" borderId="39" xfId="0" applyFill="1" applyBorder="1" applyAlignment="1">
      <alignment horizontal="center" vertical="center"/>
    </xf>
    <xf numFmtId="0" fontId="0" fillId="42" borderId="43" xfId="0" applyFont="1" applyFill="1" applyBorder="1" applyAlignment="1">
      <alignment horizontal="center" vertical="center" wrapText="1"/>
    </xf>
    <xf numFmtId="165" fontId="35" fillId="42" borderId="42" xfId="0" applyNumberFormat="1" applyFont="1" applyFill="1" applyBorder="1" applyAlignment="1">
      <alignment horizontal="center" vertical="center"/>
    </xf>
    <xf numFmtId="1" fontId="0" fillId="42" borderId="41" xfId="0" applyNumberFormat="1" applyFont="1" applyFill="1" applyBorder="1" applyAlignment="1">
      <alignment horizontal="center" vertical="center"/>
    </xf>
    <xf numFmtId="0" fontId="37" fillId="42" borderId="43" xfId="0" applyFont="1" applyFill="1" applyBorder="1" applyAlignment="1">
      <alignment horizontal="center" vertical="center" wrapText="1"/>
    </xf>
    <xf numFmtId="0" fontId="37" fillId="42" borderId="43" xfId="0" applyFont="1" applyFill="1" applyBorder="1" applyAlignment="1">
      <alignment horizontal="center" vertical="center"/>
    </xf>
    <xf numFmtId="14" fontId="37" fillId="42" borderId="41" xfId="0" applyNumberFormat="1" applyFont="1" applyFill="1" applyBorder="1" applyAlignment="1">
      <alignment horizontal="center" vertical="center"/>
    </xf>
    <xf numFmtId="0" fontId="35" fillId="42" borderId="22" xfId="0" applyFont="1" applyFill="1" applyBorder="1" applyAlignment="1">
      <alignment horizontal="center" vertical="center" wrapText="1"/>
    </xf>
    <xf numFmtId="14" fontId="0" fillId="42" borderId="22" xfId="0" applyNumberFormat="1" applyFont="1" applyFill="1" applyBorder="1" applyAlignment="1">
      <alignment horizontal="center" vertical="center" wrapText="1"/>
    </xf>
    <xf numFmtId="0" fontId="0" fillId="42" borderId="36" xfId="0" applyFont="1" applyFill="1" applyBorder="1" applyAlignment="1">
      <alignment horizontal="center" vertical="center"/>
    </xf>
    <xf numFmtId="167" fontId="36" fillId="42" borderId="36" xfId="0" applyNumberFormat="1" applyFont="1" applyFill="1" applyBorder="1" applyAlignment="1">
      <alignment horizontal="center" vertical="center"/>
    </xf>
    <xf numFmtId="0" fontId="36" fillId="42" borderId="36" xfId="0" applyFont="1" applyFill="1" applyBorder="1" applyAlignment="1">
      <alignment horizontal="center" vertical="center" wrapText="1"/>
    </xf>
    <xf numFmtId="44" fontId="36" fillId="42" borderId="22" xfId="1" applyNumberFormat="1" applyFont="1" applyFill="1" applyBorder="1" applyAlignment="1">
      <alignment horizontal="center" vertical="center"/>
    </xf>
    <xf numFmtId="167" fontId="36" fillId="42" borderId="36" xfId="0" applyNumberFormat="1" applyFont="1" applyFill="1" applyBorder="1" applyAlignment="1">
      <alignment horizontal="center" vertical="center" wrapText="1"/>
    </xf>
    <xf numFmtId="7" fontId="36" fillId="42" borderId="22" xfId="1" applyNumberFormat="1" applyFont="1" applyFill="1" applyBorder="1" applyAlignment="1">
      <alignment horizontal="center" vertical="center" wrapText="1"/>
    </xf>
    <xf numFmtId="0" fontId="36" fillId="42" borderId="22" xfId="0" applyFont="1" applyFill="1" applyBorder="1" applyAlignment="1">
      <alignment horizontal="center" vertical="center" wrapText="1"/>
    </xf>
    <xf numFmtId="0" fontId="44" fillId="38" borderId="48" xfId="0" applyFont="1" applyFill="1" applyBorder="1" applyAlignment="1">
      <alignment horizontal="right" vertical="center" wrapText="1"/>
    </xf>
    <xf numFmtId="0" fontId="0" fillId="41" borderId="55" xfId="0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42" borderId="36" xfId="0" applyFont="1" applyFill="1" applyBorder="1" applyAlignment="1">
      <alignment horizontal="center" vertical="center" wrapText="1"/>
    </xf>
    <xf numFmtId="0" fontId="35" fillId="42" borderId="22" xfId="0" applyFont="1" applyFill="1" applyBorder="1" applyAlignment="1">
      <alignment horizontal="center" vertical="center"/>
    </xf>
    <xf numFmtId="1" fontId="0" fillId="42" borderId="36" xfId="0" applyNumberFormat="1" applyFont="1" applyFill="1" applyBorder="1" applyAlignment="1">
      <alignment horizontal="center" vertical="center"/>
    </xf>
    <xf numFmtId="14" fontId="37" fillId="42" borderId="22" xfId="0" applyNumberFormat="1" applyFont="1" applyFill="1" applyBorder="1" applyAlignment="1">
      <alignment horizontal="center" vertical="center" wrapText="1"/>
    </xf>
    <xf numFmtId="0" fontId="44" fillId="38" borderId="4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42" borderId="0" xfId="0" applyFill="1" applyAlignment="1">
      <alignment horizontal="center" vertical="center"/>
    </xf>
    <xf numFmtId="0" fontId="0" fillId="42" borderId="43" xfId="0" applyFont="1" applyFill="1" applyBorder="1" applyAlignment="1">
      <alignment horizontal="center" vertical="center"/>
    </xf>
    <xf numFmtId="0" fontId="37" fillId="42" borderId="22" xfId="0" applyFont="1" applyFill="1" applyBorder="1" applyAlignment="1">
      <alignment horizontal="center" vertical="center" wrapText="1"/>
    </xf>
    <xf numFmtId="0" fontId="37" fillId="43" borderId="22" xfId="0" applyFont="1" applyFill="1" applyBorder="1" applyAlignment="1">
      <alignment horizontal="center" vertical="center"/>
    </xf>
    <xf numFmtId="0" fontId="0" fillId="43" borderId="40" xfId="0" applyFont="1" applyFill="1" applyBorder="1" applyAlignment="1">
      <alignment horizontal="center" vertical="center" wrapText="1"/>
    </xf>
    <xf numFmtId="14" fontId="0" fillId="43" borderId="22" xfId="0" applyNumberFormat="1" applyFont="1" applyFill="1" applyBorder="1" applyAlignment="1">
      <alignment horizontal="center" vertical="center" wrapText="1"/>
    </xf>
    <xf numFmtId="0" fontId="37" fillId="43" borderId="22" xfId="0" applyFont="1" applyFill="1" applyBorder="1" applyAlignment="1">
      <alignment horizontal="center" vertical="center" wrapText="1"/>
    </xf>
    <xf numFmtId="165" fontId="39" fillId="42" borderId="37" xfId="0" applyNumberFormat="1" applyFont="1" applyFill="1" applyBorder="1" applyAlignment="1">
      <alignment horizontal="center" vertical="center" wrapText="1"/>
    </xf>
    <xf numFmtId="0" fontId="44" fillId="38" borderId="45" xfId="0" applyFont="1" applyFill="1" applyBorder="1" applyAlignment="1">
      <alignment horizontal="right" vertical="center"/>
    </xf>
    <xf numFmtId="0" fontId="44" fillId="38" borderId="61" xfId="0" applyFont="1" applyFill="1" applyBorder="1" applyAlignment="1">
      <alignment horizontal="right" vertical="center" wrapText="1"/>
    </xf>
    <xf numFmtId="165" fontId="44" fillId="40" borderId="45" xfId="0" applyNumberFormat="1" applyFont="1" applyFill="1" applyBorder="1" applyAlignment="1">
      <alignment horizontal="center" vertical="center"/>
    </xf>
    <xf numFmtId="0" fontId="44" fillId="38" borderId="60" xfId="0" applyFont="1" applyFill="1" applyBorder="1" applyAlignment="1">
      <alignment horizontal="right" vertical="center"/>
    </xf>
    <xf numFmtId="165" fontId="45" fillId="40" borderId="62" xfId="0" applyNumberFormat="1" applyFont="1" applyFill="1" applyBorder="1" applyAlignment="1">
      <alignment horizontal="center" vertical="center"/>
    </xf>
    <xf numFmtId="44" fontId="34" fillId="0" borderId="22" xfId="1" applyFont="1" applyBorder="1"/>
    <xf numFmtId="0" fontId="33" fillId="0" borderId="50" xfId="0" applyFont="1" applyBorder="1" applyAlignment="1">
      <alignment horizontal="right" vertical="center" wrapText="1"/>
    </xf>
    <xf numFmtId="0" fontId="33" fillId="0" borderId="40" xfId="0" applyFont="1" applyBorder="1" applyAlignment="1">
      <alignment horizontal="right" vertical="center" wrapText="1"/>
    </xf>
    <xf numFmtId="0" fontId="33" fillId="0" borderId="58" xfId="0" applyFont="1" applyBorder="1" applyAlignment="1">
      <alignment horizontal="right" vertical="center" wrapText="1"/>
    </xf>
    <xf numFmtId="0" fontId="21" fillId="33" borderId="0" xfId="0" applyFont="1" applyFill="1" applyAlignment="1">
      <alignment horizontal="left" vertical="top" wrapText="1"/>
    </xf>
    <xf numFmtId="0" fontId="33" fillId="0" borderId="15" xfId="0" applyFont="1" applyBorder="1" applyAlignment="1">
      <alignment horizontal="right" vertical="center" wrapText="1"/>
    </xf>
    <xf numFmtId="0" fontId="33" fillId="0" borderId="13" xfId="0" applyFont="1" applyBorder="1" applyAlignment="1">
      <alignment horizontal="right" vertical="center" wrapText="1"/>
    </xf>
    <xf numFmtId="0" fontId="33" fillId="0" borderId="16" xfId="0" applyFont="1" applyBorder="1" applyAlignment="1">
      <alignment horizontal="right" vertical="center" wrapText="1"/>
    </xf>
    <xf numFmtId="0" fontId="33" fillId="0" borderId="17" xfId="0" applyFont="1" applyBorder="1" applyAlignment="1">
      <alignment horizontal="right" vertical="center" wrapText="1"/>
    </xf>
    <xf numFmtId="0" fontId="33" fillId="0" borderId="19" xfId="0" applyFont="1" applyBorder="1" applyAlignment="1">
      <alignment horizontal="right" vertical="center" wrapText="1"/>
    </xf>
    <xf numFmtId="0" fontId="33" fillId="0" borderId="18" xfId="0" applyFont="1" applyBorder="1" applyAlignment="1">
      <alignment horizontal="right" vertical="center" wrapText="1"/>
    </xf>
    <xf numFmtId="44" fontId="29" fillId="0" borderId="15" xfId="1" applyFont="1" applyFill="1" applyBorder="1" applyAlignment="1" applyProtection="1">
      <alignment horizontal="right" vertical="center" wrapText="1"/>
    </xf>
    <xf numFmtId="44" fontId="29" fillId="0" borderId="17" xfId="1" applyFont="1" applyFill="1" applyBorder="1" applyAlignment="1" applyProtection="1">
      <alignment horizontal="right" vertical="center" wrapText="1"/>
    </xf>
    <xf numFmtId="0" fontId="29" fillId="0" borderId="20" xfId="0" applyFont="1" applyBorder="1" applyAlignment="1">
      <alignment horizontal="center" vertical="center" wrapText="1"/>
    </xf>
    <xf numFmtId="0" fontId="31" fillId="36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center" vertical="top" wrapText="1"/>
    </xf>
    <xf numFmtId="0" fontId="29" fillId="0" borderId="27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44" fontId="33" fillId="0" borderId="15" xfId="1" applyFont="1" applyFill="1" applyBorder="1" applyAlignment="1" applyProtection="1">
      <alignment horizontal="right" vertical="center" wrapText="1"/>
    </xf>
    <xf numFmtId="44" fontId="33" fillId="0" borderId="17" xfId="1" applyFont="1" applyFill="1" applyBorder="1" applyAlignment="1" applyProtection="1">
      <alignment horizontal="right" vertical="center" wrapText="1"/>
    </xf>
    <xf numFmtId="0" fontId="33" fillId="0" borderId="25" xfId="0" applyFont="1" applyBorder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33" fillId="0" borderId="26" xfId="0" applyFont="1" applyBorder="1" applyAlignment="1">
      <alignment horizontal="right" vertical="center" wrapText="1"/>
    </xf>
    <xf numFmtId="44" fontId="34" fillId="0" borderId="25" xfId="1" applyFont="1" applyFill="1" applyBorder="1" applyAlignment="1" applyProtection="1">
      <alignment horizontal="right" vertical="center" wrapText="1"/>
    </xf>
    <xf numFmtId="44" fontId="33" fillId="0" borderId="25" xfId="1" applyFont="1" applyFill="1" applyBorder="1" applyAlignment="1" applyProtection="1">
      <alignment horizontal="right" vertical="center" wrapText="1"/>
    </xf>
    <xf numFmtId="0" fontId="20" fillId="33" borderId="0" xfId="0" applyFont="1" applyFill="1" applyAlignment="1">
      <alignment horizontal="left" vertical="top" wrapText="1"/>
    </xf>
    <xf numFmtId="44" fontId="22" fillId="33" borderId="0" xfId="1" applyFont="1" applyFill="1" applyBorder="1" applyAlignment="1" applyProtection="1">
      <alignment horizontal="left" vertical="top" wrapText="1"/>
    </xf>
    <xf numFmtId="0" fontId="32" fillId="33" borderId="0" xfId="0" applyFont="1" applyFill="1" applyAlignment="1">
      <alignment horizontal="center" vertical="center" wrapText="1"/>
    </xf>
  </cellXfs>
  <cellStyles count="46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Hyperlink" xfId="43"/>
    <cellStyle name="Insatisfaisant" xfId="8" builtinId="27" customBuiltin="1"/>
    <cellStyle name="Milliers" xfId="45" builtinId="3"/>
    <cellStyle name="Monétaire" xfId="1" builtinId="4"/>
    <cellStyle name="Neutre" xfId="9" builtinId="28" customBuiltin="1"/>
    <cellStyle name="Normal" xfId="0" builtinId="0"/>
    <cellStyle name="Note" xfId="16" builtinId="10" customBuiltin="1"/>
    <cellStyle name="Pourcentage" xfId="44" builtinId="5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€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medium">
          <color auto="1"/>
        </left>
        <top style="medium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499984740745262"/>
        </left>
        <right/>
        <top style="thin">
          <color theme="8" tint="-0.499984740745262"/>
        </top>
        <bottom style="thin">
          <color theme="8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446C7F"/>
        </left>
        <right/>
        <top style="thin">
          <color rgb="FF446C7F"/>
        </top>
        <bottom style="thin">
          <color rgb="FF446C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446C7F"/>
        </left>
        <right style="thin">
          <color rgb="FF446C7F"/>
        </right>
        <top style="thin">
          <color rgb="FF446C7F"/>
        </top>
        <bottom style="thin">
          <color rgb="FF446C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64" formatCode="[$-40C]dd/mm/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446C7F"/>
        </left>
        <right style="thin">
          <color rgb="FF446C7F"/>
        </right>
        <top style="thin">
          <color rgb="FF446C7F"/>
        </top>
        <bottom style="thin">
          <color rgb="FF446C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446C7F"/>
        </left>
        <right/>
        <top style="thin">
          <color rgb="FF446C7F"/>
        </top>
        <bottom style="thin">
          <color rgb="FF446C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446C7F"/>
        </left>
        <right/>
        <top style="thin">
          <color rgb="FF446C7F"/>
        </top>
        <bottom style="thin">
          <color rgb="FF446C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446C7F"/>
        </left>
        <right style="thin">
          <color rgb="FF446C7F"/>
        </right>
        <top style="thin">
          <color rgb="FF446C7F"/>
        </top>
        <bottom style="thin">
          <color rgb="FF446C7F"/>
        </bottom>
      </border>
    </dxf>
    <dxf>
      <border outline="0">
        <right style="thin">
          <color theme="8" tint="-0.499984740745262"/>
        </right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ans-serif"/>
        <scheme val="none"/>
      </font>
      <numFmt numFmtId="0" formatCode="General"/>
      <fill>
        <patternFill patternType="solid">
          <fgColor theme="5"/>
          <bgColor theme="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446C7F"/>
        </left>
        <right/>
        <top style="thin">
          <color rgb="FF446C7F"/>
        </top>
        <bottom style="thin">
          <color rgb="FF446C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446C7F"/>
        </left>
        <right style="thin">
          <color rgb="FF446C7F"/>
        </right>
        <top style="thin">
          <color rgb="FF446C7F"/>
        </top>
        <bottom style="thin">
          <color rgb="FF446C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64" formatCode="[$-40C]dd/mm/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446C7F"/>
        </left>
        <right style="thin">
          <color rgb="FF446C7F"/>
        </right>
        <top style="thin">
          <color rgb="FF446C7F"/>
        </top>
        <bottom style="thin">
          <color rgb="FF446C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446C7F"/>
        </left>
        <right/>
        <top style="thin">
          <color rgb="FF446C7F"/>
        </top>
        <bottom style="thin">
          <color rgb="FF446C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446C7F"/>
        </left>
        <right/>
        <top style="thin">
          <color rgb="FF446C7F"/>
        </top>
        <bottom style="thin">
          <color rgb="FF446C7F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446C7F"/>
        </left>
        <right style="thin">
          <color rgb="FF446C7F"/>
        </right>
        <top style="thin">
          <color rgb="FF446C7F"/>
        </top>
        <bottom style="thin">
          <color rgb="FF446C7F"/>
        </bottom>
      </border>
      <protection locked="1" hidden="0"/>
    </dxf>
    <dxf>
      <border outline="0">
        <right style="thin">
          <color theme="8" tint="-0.499984740745262"/>
        </right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sans-serif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&#233;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au1" displayName="Tableau1" ref="A16:G39" totalsRowShown="0" headerRowDxfId="32" dataDxfId="31" tableBorderDxfId="30">
  <autoFilter ref="A16:G39"/>
  <tableColumns count="7">
    <tableColumn id="1" name="N° commande" dataDxfId="29"/>
    <tableColumn id="2" name="Souche" dataDxfId="28"/>
    <tableColumn id="3" name="Libellé commande" dataDxfId="27"/>
    <tableColumn id="4" name="Date commande" dataDxfId="26"/>
    <tableColumn id="5" name="Raison sociale fournisseur" dataDxfId="25"/>
    <tableColumn id="6" name="Montant" dataDxfId="24" dataCellStyle="Monétaire"/>
    <tableColumn id="7" name="Nature dépense" dataDxfId="23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70:G206" totalsRowShown="0" headerRowDxfId="22" dataDxfId="21" tableBorderDxfId="20">
  <autoFilter ref="A170:G206"/>
  <tableColumns count="7">
    <tableColumn id="1" name="N° commande" dataDxfId="19"/>
    <tableColumn id="2" name="Souche" dataDxfId="18"/>
    <tableColumn id="3" name="Libellé commande" dataDxfId="17"/>
    <tableColumn id="4" name="Date commande" dataDxfId="16"/>
    <tableColumn id="5" name="Raison sociale fournisseur" dataDxfId="15"/>
    <tableColumn id="6" name="Montant engagé sur l'exercice" dataDxfId="14" dataCellStyle="Monétaire"/>
    <tableColumn id="7" name="Nature dépense" dataDxfId="13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id="3" name="Tableau24" displayName="Tableau24" ref="A443:M553" totalsRowShown="0" tableBorderDxfId="12">
  <autoFilter ref="A443:M553"/>
  <tableColumns count="13">
    <tableColumn id="1" name="UB" dataDxfId="11"/>
    <tableColumn id="2" name="CR" dataDxfId="10"/>
    <tableColumn id="3" name="Sous-CR" dataDxfId="9"/>
    <tableColumn id="4" name="Type de crédits" dataDxfId="8"/>
    <tableColumn id="5" name="Convention (référence GFC Opérations)" dataDxfId="7"/>
    <tableColumn id="6" name="N° OST" dataDxfId="6"/>
    <tableColumn id="7" name="N° EJ" dataDxfId="5"/>
    <tableColumn id="8" name="N° DP" dataDxfId="4"/>
    <tableColumn id="9" name="Date du Paiement" dataDxfId="3"/>
    <tableColumn id="10" name="Libellé Dépenses" dataDxfId="2"/>
    <tableColumn id="11" name="Nom Fournisseur" dataDxfId="1"/>
    <tableColumn id="12" name="Montant EJ ou réservation AE" dataDxfId="0"/>
    <tableColumn id="13" name="Montant DP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4"/>
  <sheetViews>
    <sheetView showGridLines="0" tabSelected="1" workbookViewId="0">
      <selection activeCell="E437" sqref="E437"/>
    </sheetView>
  </sheetViews>
  <sheetFormatPr baseColWidth="10" defaultRowHeight="14.5"/>
  <cols>
    <col min="1" max="1" width="18.453125" customWidth="1"/>
    <col min="2" max="2" width="19" customWidth="1"/>
    <col min="3" max="3" width="48" customWidth="1"/>
    <col min="4" max="4" width="21.453125" customWidth="1"/>
    <col min="5" max="5" width="53.1796875" customWidth="1"/>
    <col min="6" max="6" width="32.453125" customWidth="1"/>
    <col min="7" max="7" width="20.453125" customWidth="1"/>
    <col min="8" max="8" width="18" customWidth="1"/>
    <col min="9" max="9" width="44" customWidth="1"/>
    <col min="10" max="10" width="54.54296875" customWidth="1"/>
    <col min="11" max="11" width="32.26953125" customWidth="1"/>
    <col min="12" max="12" width="20.1796875" customWidth="1"/>
    <col min="13" max="13" width="23.81640625" customWidth="1"/>
  </cols>
  <sheetData>
    <row r="1" spans="1:7">
      <c r="A1" s="270"/>
      <c r="B1" s="270"/>
      <c r="C1" s="1"/>
      <c r="D1" s="270"/>
      <c r="E1" s="270"/>
      <c r="F1" s="270"/>
    </row>
    <row r="2" spans="1:7">
      <c r="A2" s="270" t="s">
        <v>0</v>
      </c>
      <c r="B2" s="270"/>
      <c r="C2" s="270"/>
      <c r="D2" s="270"/>
      <c r="E2" s="270"/>
      <c r="F2" s="270"/>
    </row>
    <row r="3" spans="1:7">
      <c r="A3" s="272" t="s">
        <v>362</v>
      </c>
      <c r="B3" s="272"/>
      <c r="C3" s="272"/>
      <c r="D3" s="272"/>
      <c r="E3" s="272"/>
      <c r="F3" s="272"/>
      <c r="G3" s="272"/>
    </row>
    <row r="4" spans="1:7">
      <c r="A4" s="272"/>
      <c r="B4" s="272"/>
      <c r="C4" s="272"/>
      <c r="D4" s="272"/>
      <c r="E4" s="272"/>
      <c r="F4" s="272"/>
      <c r="G4" s="272"/>
    </row>
    <row r="5" spans="1:7">
      <c r="A5" s="272"/>
      <c r="B5" s="272"/>
      <c r="C5" s="272"/>
      <c r="D5" s="272"/>
      <c r="E5" s="272"/>
      <c r="F5" s="272"/>
      <c r="G5" s="272"/>
    </row>
    <row r="6" spans="1:7">
      <c r="A6" s="248"/>
      <c r="B6" s="248"/>
      <c r="C6" s="248"/>
      <c r="D6" s="248"/>
      <c r="E6" s="248"/>
      <c r="F6" s="2"/>
      <c r="G6" s="2"/>
    </row>
    <row r="7" spans="1:7">
      <c r="A7" s="248"/>
      <c r="B7" s="248"/>
      <c r="C7" s="248"/>
      <c r="D7" s="248"/>
      <c r="E7" s="248"/>
      <c r="F7" s="2"/>
      <c r="G7" s="2"/>
    </row>
    <row r="8" spans="1:7" ht="15" customHeight="1">
      <c r="A8" s="248" t="s">
        <v>1</v>
      </c>
      <c r="B8" s="248"/>
      <c r="C8" s="4"/>
      <c r="D8" s="4"/>
      <c r="E8" s="4"/>
      <c r="F8" s="4"/>
      <c r="G8" s="3"/>
    </row>
    <row r="9" spans="1:7" ht="25">
      <c r="A9" s="258" t="s">
        <v>266</v>
      </c>
      <c r="B9" s="258"/>
      <c r="C9" s="258"/>
      <c r="D9" s="6"/>
      <c r="E9" s="6"/>
      <c r="F9" s="6"/>
      <c r="G9" s="3"/>
    </row>
    <row r="10" spans="1:7" ht="18">
      <c r="A10" s="2"/>
      <c r="B10" s="2"/>
      <c r="C10" s="7" t="s">
        <v>263</v>
      </c>
      <c r="D10" s="41">
        <v>4950</v>
      </c>
      <c r="E10" s="6"/>
      <c r="F10" s="6"/>
      <c r="G10" s="3"/>
    </row>
    <row r="11" spans="1:7" ht="18">
      <c r="A11" s="2"/>
      <c r="B11" s="2"/>
      <c r="C11" s="7" t="s">
        <v>275</v>
      </c>
      <c r="D11" s="41">
        <f>F40</f>
        <v>3618.2400000000002</v>
      </c>
      <c r="E11" s="6"/>
      <c r="F11" s="6"/>
      <c r="G11" s="3"/>
    </row>
    <row r="12" spans="1:7" ht="18">
      <c r="A12" s="2"/>
      <c r="B12" s="2"/>
      <c r="C12" s="7" t="s">
        <v>276</v>
      </c>
      <c r="D12" s="10">
        <f>D10-D11</f>
        <v>1331.7599999999998</v>
      </c>
      <c r="E12" s="6"/>
      <c r="F12" s="6"/>
      <c r="G12" s="3"/>
    </row>
    <row r="13" spans="1:7" ht="23">
      <c r="A13" s="2"/>
      <c r="B13" s="2"/>
      <c r="C13" s="8" t="s">
        <v>277</v>
      </c>
      <c r="D13" s="84">
        <f>(D11/D10)*100</f>
        <v>73.095757575757574</v>
      </c>
      <c r="E13" s="75"/>
      <c r="F13" s="6"/>
      <c r="G13" s="3"/>
    </row>
    <row r="14" spans="1:7">
      <c r="A14" s="4"/>
      <c r="B14" s="4"/>
      <c r="C14" s="4"/>
      <c r="D14" s="4"/>
      <c r="E14" s="4"/>
      <c r="F14" s="4"/>
      <c r="G14" s="2"/>
    </row>
    <row r="15" spans="1:7">
      <c r="A15" s="248"/>
      <c r="B15" s="248"/>
      <c r="C15" s="248"/>
      <c r="D15" s="248"/>
      <c r="E15" s="248"/>
      <c r="F15" s="248"/>
      <c r="G15" s="248"/>
    </row>
    <row r="16" spans="1:7" ht="15.5">
      <c r="A16" s="11" t="s">
        <v>2</v>
      </c>
      <c r="B16" s="12" t="s">
        <v>3</v>
      </c>
      <c r="C16" s="12" t="s">
        <v>4</v>
      </c>
      <c r="D16" s="11" t="s">
        <v>5</v>
      </c>
      <c r="E16" s="11" t="s">
        <v>6</v>
      </c>
      <c r="F16" s="12" t="s">
        <v>278</v>
      </c>
      <c r="G16" s="13" t="s">
        <v>8</v>
      </c>
    </row>
    <row r="17" spans="1:7">
      <c r="A17" s="29">
        <v>16303</v>
      </c>
      <c r="B17" s="30" t="s">
        <v>297</v>
      </c>
      <c r="C17" s="30" t="s">
        <v>298</v>
      </c>
      <c r="D17" s="31">
        <v>44897</v>
      </c>
      <c r="E17" s="29" t="s">
        <v>53</v>
      </c>
      <c r="F17" s="76">
        <v>81.7</v>
      </c>
      <c r="G17" s="32" t="s">
        <v>25</v>
      </c>
    </row>
    <row r="18" spans="1:7">
      <c r="A18" s="29">
        <v>16333</v>
      </c>
      <c r="B18" s="30" t="s">
        <v>51</v>
      </c>
      <c r="C18" s="30" t="s">
        <v>52</v>
      </c>
      <c r="D18" s="31">
        <v>44930</v>
      </c>
      <c r="E18" s="29" t="s">
        <v>53</v>
      </c>
      <c r="F18" s="76">
        <v>48.3</v>
      </c>
      <c r="G18" s="32" t="s">
        <v>25</v>
      </c>
    </row>
    <row r="19" spans="1:7">
      <c r="A19" s="29">
        <v>16340</v>
      </c>
      <c r="B19" s="30" t="s">
        <v>51</v>
      </c>
      <c r="C19" s="30" t="s">
        <v>54</v>
      </c>
      <c r="D19" s="31">
        <v>44942</v>
      </c>
      <c r="E19" s="29" t="s">
        <v>55</v>
      </c>
      <c r="F19" s="76">
        <v>23.55</v>
      </c>
      <c r="G19" s="32" t="s">
        <v>25</v>
      </c>
    </row>
    <row r="20" spans="1:7">
      <c r="A20" s="29">
        <v>16500</v>
      </c>
      <c r="B20" s="30" t="s">
        <v>56</v>
      </c>
      <c r="C20" s="30" t="s">
        <v>57</v>
      </c>
      <c r="D20" s="31">
        <v>45002</v>
      </c>
      <c r="E20" s="29" t="s">
        <v>53</v>
      </c>
      <c r="F20" s="76">
        <v>116.29</v>
      </c>
      <c r="G20" s="32" t="s">
        <v>25</v>
      </c>
    </row>
    <row r="21" spans="1:7">
      <c r="A21" s="29">
        <v>16501</v>
      </c>
      <c r="B21" s="30" t="s">
        <v>56</v>
      </c>
      <c r="C21" s="30" t="s">
        <v>58</v>
      </c>
      <c r="D21" s="31">
        <v>45172</v>
      </c>
      <c r="E21" s="29" t="s">
        <v>59</v>
      </c>
      <c r="F21" s="76">
        <v>1</v>
      </c>
      <c r="G21" s="32" t="s">
        <v>25</v>
      </c>
    </row>
    <row r="22" spans="1:7">
      <c r="A22" s="29">
        <v>16548</v>
      </c>
      <c r="B22" s="30" t="s">
        <v>56</v>
      </c>
      <c r="C22" s="30" t="s">
        <v>60</v>
      </c>
      <c r="D22" s="31">
        <v>45089</v>
      </c>
      <c r="E22" s="29" t="s">
        <v>59</v>
      </c>
      <c r="F22" s="76">
        <v>350</v>
      </c>
      <c r="G22" s="32" t="s">
        <v>25</v>
      </c>
    </row>
    <row r="23" spans="1:7">
      <c r="A23" s="29">
        <v>16564</v>
      </c>
      <c r="B23" s="30" t="s">
        <v>56</v>
      </c>
      <c r="C23" s="30" t="s">
        <v>61</v>
      </c>
      <c r="D23" s="31">
        <v>45030</v>
      </c>
      <c r="E23" s="29" t="s">
        <v>53</v>
      </c>
      <c r="F23" s="76">
        <v>347.18</v>
      </c>
      <c r="G23" s="32" t="s">
        <v>25</v>
      </c>
    </row>
    <row r="24" spans="1:7">
      <c r="A24" s="29">
        <v>16592</v>
      </c>
      <c r="B24" s="30" t="s">
        <v>56</v>
      </c>
      <c r="C24" s="30" t="s">
        <v>62</v>
      </c>
      <c r="D24" s="31">
        <v>45041</v>
      </c>
      <c r="E24" s="29" t="s">
        <v>53</v>
      </c>
      <c r="F24" s="76">
        <v>307.39999999999998</v>
      </c>
      <c r="G24" s="32" t="s">
        <v>25</v>
      </c>
    </row>
    <row r="25" spans="1:7">
      <c r="A25" s="29">
        <v>16601</v>
      </c>
      <c r="B25" s="30" t="s">
        <v>51</v>
      </c>
      <c r="C25" s="30" t="s">
        <v>63</v>
      </c>
      <c r="D25" s="31">
        <v>45062</v>
      </c>
      <c r="E25" s="29" t="s">
        <v>55</v>
      </c>
      <c r="F25" s="76">
        <v>53.99</v>
      </c>
      <c r="G25" s="32" t="s">
        <v>25</v>
      </c>
    </row>
    <row r="26" spans="1:7">
      <c r="A26" s="29">
        <v>16602</v>
      </c>
      <c r="B26" s="30" t="s">
        <v>51</v>
      </c>
      <c r="C26" s="30" t="s">
        <v>64</v>
      </c>
      <c r="D26" s="31">
        <v>45048</v>
      </c>
      <c r="E26" s="29" t="s">
        <v>53</v>
      </c>
      <c r="F26" s="76">
        <v>74</v>
      </c>
      <c r="G26" s="32" t="s">
        <v>25</v>
      </c>
    </row>
    <row r="27" spans="1:7">
      <c r="A27" s="29">
        <v>16608</v>
      </c>
      <c r="B27" s="30" t="s">
        <v>51</v>
      </c>
      <c r="C27" s="30" t="s">
        <v>65</v>
      </c>
      <c r="D27" s="31">
        <v>45048</v>
      </c>
      <c r="E27" s="29" t="s">
        <v>53</v>
      </c>
      <c r="F27" s="76">
        <v>90.76</v>
      </c>
      <c r="G27" s="32" t="s">
        <v>25</v>
      </c>
    </row>
    <row r="28" spans="1:7">
      <c r="A28" s="61">
        <v>16669</v>
      </c>
      <c r="B28" s="62" t="s">
        <v>56</v>
      </c>
      <c r="C28" s="62" t="s">
        <v>66</v>
      </c>
      <c r="D28" s="63">
        <v>45077</v>
      </c>
      <c r="E28" s="61" t="s">
        <v>53</v>
      </c>
      <c r="F28" s="77">
        <v>197.25</v>
      </c>
      <c r="G28" s="32" t="s">
        <v>25</v>
      </c>
    </row>
    <row r="29" spans="1:7">
      <c r="A29" s="61">
        <v>16748</v>
      </c>
      <c r="B29" s="62" t="s">
        <v>200</v>
      </c>
      <c r="C29" s="62" t="s">
        <v>716</v>
      </c>
      <c r="D29" s="63">
        <v>45107</v>
      </c>
      <c r="E29" s="61" t="s">
        <v>53</v>
      </c>
      <c r="F29" s="77">
        <v>154</v>
      </c>
      <c r="G29" s="78" t="s">
        <v>25</v>
      </c>
    </row>
    <row r="30" spans="1:7">
      <c r="A30" s="61">
        <v>16749</v>
      </c>
      <c r="B30" s="62" t="s">
        <v>200</v>
      </c>
      <c r="C30" s="62" t="s">
        <v>299</v>
      </c>
      <c r="D30" s="63">
        <v>45107</v>
      </c>
      <c r="E30" s="61" t="s">
        <v>53</v>
      </c>
      <c r="F30" s="77">
        <v>212.13</v>
      </c>
      <c r="G30" s="78" t="s">
        <v>25</v>
      </c>
    </row>
    <row r="31" spans="1:7">
      <c r="A31" s="61">
        <v>16750</v>
      </c>
      <c r="B31" s="62" t="s">
        <v>200</v>
      </c>
      <c r="C31" s="62" t="s">
        <v>716</v>
      </c>
      <c r="D31" s="63">
        <v>45107</v>
      </c>
      <c r="E31" s="61" t="s">
        <v>604</v>
      </c>
      <c r="F31" s="77">
        <v>140</v>
      </c>
      <c r="G31" s="78" t="s">
        <v>25</v>
      </c>
    </row>
    <row r="32" spans="1:7">
      <c r="A32" s="61">
        <v>16753</v>
      </c>
      <c r="B32" s="62" t="s">
        <v>200</v>
      </c>
      <c r="C32" s="62" t="s">
        <v>717</v>
      </c>
      <c r="D32" s="63">
        <v>45107</v>
      </c>
      <c r="E32" s="61" t="s">
        <v>53</v>
      </c>
      <c r="F32" s="77">
        <v>138.86000000000001</v>
      </c>
      <c r="G32" s="78" t="s">
        <v>25</v>
      </c>
    </row>
    <row r="33" spans="1:7">
      <c r="A33" s="61">
        <v>16819</v>
      </c>
      <c r="B33" s="62" t="s">
        <v>51</v>
      </c>
      <c r="C33" s="62" t="s">
        <v>550</v>
      </c>
      <c r="D33" s="63">
        <v>45189</v>
      </c>
      <c r="E33" s="61" t="s">
        <v>53</v>
      </c>
      <c r="F33" s="77">
        <v>230</v>
      </c>
      <c r="G33" s="78" t="s">
        <v>25</v>
      </c>
    </row>
    <row r="34" spans="1:7" ht="23">
      <c r="A34" s="61">
        <v>16857</v>
      </c>
      <c r="B34" s="62" t="s">
        <v>51</v>
      </c>
      <c r="C34" s="62" t="s">
        <v>718</v>
      </c>
      <c r="D34" s="63">
        <v>45211</v>
      </c>
      <c r="E34" s="61" t="s">
        <v>192</v>
      </c>
      <c r="F34" s="77">
        <v>121.87</v>
      </c>
      <c r="G34" s="78" t="s">
        <v>11</v>
      </c>
    </row>
    <row r="35" spans="1:7">
      <c r="A35" s="61">
        <v>16874</v>
      </c>
      <c r="B35" s="62" t="s">
        <v>51</v>
      </c>
      <c r="C35" s="62" t="s">
        <v>551</v>
      </c>
      <c r="D35" s="63">
        <v>45243</v>
      </c>
      <c r="E35" s="61" t="s">
        <v>55</v>
      </c>
      <c r="F35" s="77">
        <v>120</v>
      </c>
      <c r="G35" s="78" t="s">
        <v>25</v>
      </c>
    </row>
    <row r="36" spans="1:7">
      <c r="A36" s="61">
        <v>16875</v>
      </c>
      <c r="B36" s="62" t="s">
        <v>51</v>
      </c>
      <c r="C36" s="62" t="s">
        <v>552</v>
      </c>
      <c r="D36" s="63">
        <v>45219</v>
      </c>
      <c r="E36" s="61" t="s">
        <v>53</v>
      </c>
      <c r="F36" s="77">
        <v>219.96</v>
      </c>
      <c r="G36" s="78" t="s">
        <v>25</v>
      </c>
    </row>
    <row r="37" spans="1:7">
      <c r="A37" s="61">
        <v>16887</v>
      </c>
      <c r="B37" s="62" t="s">
        <v>51</v>
      </c>
      <c r="C37" s="62" t="s">
        <v>553</v>
      </c>
      <c r="D37" s="63">
        <v>45224</v>
      </c>
      <c r="E37" s="61" t="s">
        <v>55</v>
      </c>
      <c r="F37" s="77">
        <v>150</v>
      </c>
      <c r="G37" s="78" t="s">
        <v>25</v>
      </c>
    </row>
    <row r="38" spans="1:7">
      <c r="A38" s="61">
        <v>16888</v>
      </c>
      <c r="B38" s="62" t="s">
        <v>51</v>
      </c>
      <c r="C38" s="62" t="s">
        <v>554</v>
      </c>
      <c r="D38" s="63">
        <v>45224</v>
      </c>
      <c r="E38" s="61" t="s">
        <v>53</v>
      </c>
      <c r="F38" s="77">
        <v>100</v>
      </c>
      <c r="G38" s="78" t="s">
        <v>25</v>
      </c>
    </row>
    <row r="39" spans="1:7">
      <c r="A39" s="61">
        <v>16913</v>
      </c>
      <c r="B39" s="62" t="s">
        <v>601</v>
      </c>
      <c r="C39" s="62" t="s">
        <v>602</v>
      </c>
      <c r="D39" s="63">
        <v>45216</v>
      </c>
      <c r="E39" s="61" t="s">
        <v>603</v>
      </c>
      <c r="F39" s="77">
        <v>340</v>
      </c>
      <c r="G39" s="78" t="s">
        <v>25</v>
      </c>
    </row>
    <row r="40" spans="1:7">
      <c r="A40" s="265" t="s">
        <v>315</v>
      </c>
      <c r="B40" s="266"/>
      <c r="C40" s="266"/>
      <c r="D40" s="266"/>
      <c r="E40" s="267"/>
      <c r="F40" s="268">
        <f>SUBTOTAL(109,Tableau1[Montant])</f>
        <v>3618.2400000000002</v>
      </c>
      <c r="G40" s="262"/>
    </row>
    <row r="41" spans="1:7">
      <c r="A41" s="252"/>
      <c r="B41" s="253"/>
      <c r="C41" s="253"/>
      <c r="D41" s="253"/>
      <c r="E41" s="254"/>
      <c r="F41" s="264"/>
      <c r="G41" s="262"/>
    </row>
    <row r="42" spans="1:7">
      <c r="A42" s="248"/>
      <c r="B42" s="248"/>
      <c r="C42" s="248"/>
      <c r="D42" s="248"/>
      <c r="E42" s="248"/>
      <c r="F42" s="248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D45" s="248"/>
      <c r="E45" s="248"/>
      <c r="F45" s="248"/>
      <c r="G45" s="2"/>
    </row>
    <row r="46" spans="1:7" ht="15" customHeight="1">
      <c r="A46" s="248" t="s">
        <v>1</v>
      </c>
      <c r="B46" s="248"/>
      <c r="C46" s="4"/>
      <c r="D46" s="248"/>
      <c r="E46" s="248"/>
      <c r="F46" s="248"/>
      <c r="G46" s="3"/>
    </row>
    <row r="47" spans="1:7" ht="25">
      <c r="A47" s="258" t="s">
        <v>67</v>
      </c>
      <c r="B47" s="258"/>
      <c r="C47" s="258"/>
      <c r="D47" s="271"/>
      <c r="E47" s="271"/>
      <c r="F47" s="271"/>
      <c r="G47" s="3"/>
    </row>
    <row r="48" spans="1:7" ht="18">
      <c r="A48" s="4"/>
      <c r="B48" s="4"/>
      <c r="C48" s="40" t="s">
        <v>263</v>
      </c>
      <c r="D48" s="41">
        <v>6300</v>
      </c>
      <c r="E48" s="5"/>
      <c r="F48" s="5"/>
      <c r="G48" s="4"/>
    </row>
    <row r="49" spans="1:7" ht="18">
      <c r="A49" s="2"/>
      <c r="B49" s="4"/>
      <c r="C49" s="40" t="s">
        <v>275</v>
      </c>
      <c r="D49" s="41">
        <f>F71</f>
        <v>3830.64</v>
      </c>
      <c r="E49" s="5"/>
      <c r="F49" s="5"/>
      <c r="G49" s="4"/>
    </row>
    <row r="50" spans="1:7" ht="18">
      <c r="A50" s="2"/>
      <c r="B50" s="4"/>
      <c r="C50" s="40" t="s">
        <v>276</v>
      </c>
      <c r="D50" s="10">
        <f>D48-D49</f>
        <v>2469.36</v>
      </c>
      <c r="E50" s="5"/>
      <c r="F50" s="5"/>
      <c r="G50" s="4"/>
    </row>
    <row r="51" spans="1:7" ht="23">
      <c r="A51" s="2"/>
      <c r="B51" s="2"/>
      <c r="C51" s="8" t="s">
        <v>277</v>
      </c>
      <c r="D51" s="84">
        <f>(D49/D48)*100</f>
        <v>60.803809523809527</v>
      </c>
      <c r="E51" s="5"/>
      <c r="F51" s="5"/>
      <c r="G51" s="4"/>
    </row>
    <row r="52" spans="1:7">
      <c r="A52" s="2"/>
      <c r="B52" s="2"/>
      <c r="C52" s="2"/>
      <c r="D52" s="5"/>
      <c r="E52" s="5"/>
      <c r="F52" s="5"/>
      <c r="G52" s="4"/>
    </row>
    <row r="53" spans="1:7">
      <c r="A53" s="2"/>
      <c r="B53" s="2"/>
      <c r="C53" s="2"/>
      <c r="D53" s="5"/>
      <c r="E53" s="6"/>
      <c r="F53" s="6"/>
      <c r="G53" s="3"/>
    </row>
    <row r="54" spans="1:7">
      <c r="A54" s="4"/>
      <c r="B54" s="4"/>
      <c r="C54" s="4"/>
      <c r="D54" s="4"/>
      <c r="E54" s="4"/>
      <c r="F54" s="4"/>
      <c r="G54" s="4"/>
    </row>
    <row r="55" spans="1:7">
      <c r="A55" s="248"/>
      <c r="B55" s="248"/>
      <c r="C55" s="248"/>
      <c r="D55" s="248"/>
      <c r="E55" s="248"/>
      <c r="F55" s="248"/>
      <c r="G55" s="248"/>
    </row>
    <row r="56" spans="1:7" ht="31">
      <c r="A56" s="14" t="s">
        <v>2</v>
      </c>
      <c r="B56" s="15" t="s">
        <v>3</v>
      </c>
      <c r="C56" s="15" t="s">
        <v>4</v>
      </c>
      <c r="D56" s="14" t="s">
        <v>5</v>
      </c>
      <c r="E56" s="14" t="s">
        <v>6</v>
      </c>
      <c r="F56" s="15" t="s">
        <v>7</v>
      </c>
      <c r="G56" s="16" t="s">
        <v>8</v>
      </c>
    </row>
    <row r="57" spans="1:7">
      <c r="A57" s="17">
        <v>16277</v>
      </c>
      <c r="B57" s="18" t="s">
        <v>231</v>
      </c>
      <c r="C57" s="18" t="s">
        <v>68</v>
      </c>
      <c r="D57" s="19">
        <v>44932</v>
      </c>
      <c r="E57" s="17" t="s">
        <v>41</v>
      </c>
      <c r="F57" s="36">
        <v>1987.43</v>
      </c>
      <c r="G57" s="20" t="s">
        <v>25</v>
      </c>
    </row>
    <row r="58" spans="1:7">
      <c r="A58" s="21">
        <v>16423</v>
      </c>
      <c r="B58" s="22" t="s">
        <v>300</v>
      </c>
      <c r="C58" s="22" t="s">
        <v>69</v>
      </c>
      <c r="D58" s="23">
        <v>44973</v>
      </c>
      <c r="E58" s="21" t="s">
        <v>70</v>
      </c>
      <c r="F58" s="37">
        <v>56.28</v>
      </c>
      <c r="G58" s="24" t="s">
        <v>25</v>
      </c>
    </row>
    <row r="59" spans="1:7">
      <c r="A59" s="17">
        <v>16578</v>
      </c>
      <c r="B59" s="18" t="s">
        <v>71</v>
      </c>
      <c r="C59" s="18" t="s">
        <v>72</v>
      </c>
      <c r="D59" s="19">
        <v>45033</v>
      </c>
      <c r="E59" s="17" t="s">
        <v>53</v>
      </c>
      <c r="F59" s="36">
        <v>131</v>
      </c>
      <c r="G59" s="20" t="s">
        <v>25</v>
      </c>
    </row>
    <row r="60" spans="1:7">
      <c r="A60" s="21">
        <v>16579</v>
      </c>
      <c r="B60" s="22" t="s">
        <v>71</v>
      </c>
      <c r="C60" s="22" t="s">
        <v>72</v>
      </c>
      <c r="D60" s="23">
        <v>45072</v>
      </c>
      <c r="E60" s="21" t="s">
        <v>73</v>
      </c>
      <c r="F60" s="37">
        <v>1</v>
      </c>
      <c r="G60" s="24" t="s">
        <v>25</v>
      </c>
    </row>
    <row r="61" spans="1:7">
      <c r="A61" s="17">
        <v>16705</v>
      </c>
      <c r="B61" s="18" t="s">
        <v>300</v>
      </c>
      <c r="C61" s="18" t="s">
        <v>338</v>
      </c>
      <c r="D61" s="19">
        <v>45111</v>
      </c>
      <c r="E61" s="17" t="s">
        <v>339</v>
      </c>
      <c r="F61" s="36">
        <v>452.5</v>
      </c>
      <c r="G61" s="20" t="s">
        <v>25</v>
      </c>
    </row>
    <row r="62" spans="1:7">
      <c r="A62" s="21">
        <v>16720</v>
      </c>
      <c r="B62" s="22" t="s">
        <v>300</v>
      </c>
      <c r="C62" s="22" t="s">
        <v>301</v>
      </c>
      <c r="D62" s="23">
        <v>45098</v>
      </c>
      <c r="E62" s="21" t="s">
        <v>236</v>
      </c>
      <c r="F62" s="37">
        <v>115</v>
      </c>
      <c r="G62" s="24" t="s">
        <v>25</v>
      </c>
    </row>
    <row r="63" spans="1:7">
      <c r="A63" s="17">
        <v>16735</v>
      </c>
      <c r="B63" s="18" t="s">
        <v>302</v>
      </c>
      <c r="C63" s="18" t="s">
        <v>303</v>
      </c>
      <c r="D63" s="19">
        <v>45100</v>
      </c>
      <c r="E63" s="17" t="s">
        <v>53</v>
      </c>
      <c r="F63" s="36">
        <v>69.430000000000007</v>
      </c>
      <c r="G63" s="20" t="s">
        <v>25</v>
      </c>
    </row>
    <row r="64" spans="1:7">
      <c r="A64" s="21">
        <v>16876</v>
      </c>
      <c r="B64" s="22" t="s">
        <v>302</v>
      </c>
      <c r="C64" s="22" t="s">
        <v>303</v>
      </c>
      <c r="D64" s="23">
        <v>45100</v>
      </c>
      <c r="E64" s="21" t="s">
        <v>302</v>
      </c>
      <c r="F64" s="37">
        <v>394</v>
      </c>
      <c r="G64" s="24" t="s">
        <v>25</v>
      </c>
    </row>
    <row r="65" spans="1:7">
      <c r="A65" s="17">
        <v>16937</v>
      </c>
      <c r="B65" s="18" t="s">
        <v>302</v>
      </c>
      <c r="C65" s="18" t="s">
        <v>605</v>
      </c>
      <c r="D65" s="19">
        <v>45265</v>
      </c>
      <c r="E65" s="17" t="s">
        <v>302</v>
      </c>
      <c r="F65" s="36">
        <v>30</v>
      </c>
      <c r="G65" s="20" t="s">
        <v>25</v>
      </c>
    </row>
    <row r="66" spans="1:7">
      <c r="A66" s="21">
        <v>16938</v>
      </c>
      <c r="B66" s="22" t="s">
        <v>302</v>
      </c>
      <c r="C66" s="22" t="s">
        <v>606</v>
      </c>
      <c r="D66" s="23">
        <v>45240</v>
      </c>
      <c r="E66" s="21" t="s">
        <v>53</v>
      </c>
      <c r="F66" s="37">
        <v>68</v>
      </c>
      <c r="G66" s="24" t="s">
        <v>25</v>
      </c>
    </row>
    <row r="67" spans="1:7">
      <c r="A67" s="17">
        <v>16952</v>
      </c>
      <c r="B67" s="18" t="s">
        <v>302</v>
      </c>
      <c r="C67" s="18" t="s">
        <v>607</v>
      </c>
      <c r="D67" s="19">
        <v>45252</v>
      </c>
      <c r="E67" s="17" t="s">
        <v>583</v>
      </c>
      <c r="F67" s="36">
        <v>280</v>
      </c>
      <c r="G67" s="20" t="s">
        <v>25</v>
      </c>
    </row>
    <row r="68" spans="1:7">
      <c r="A68" s="21">
        <v>16971</v>
      </c>
      <c r="B68" s="22" t="s">
        <v>608</v>
      </c>
      <c r="C68" s="22" t="s">
        <v>610</v>
      </c>
      <c r="D68" s="23">
        <v>45266</v>
      </c>
      <c r="E68" s="21" t="s">
        <v>611</v>
      </c>
      <c r="F68" s="37">
        <v>1</v>
      </c>
      <c r="G68" s="24" t="s">
        <v>25</v>
      </c>
    </row>
    <row r="69" spans="1:7">
      <c r="A69" s="17">
        <v>16972</v>
      </c>
      <c r="B69" s="18" t="s">
        <v>608</v>
      </c>
      <c r="C69" s="18" t="s">
        <v>609</v>
      </c>
      <c r="D69" s="19">
        <v>45261</v>
      </c>
      <c r="E69" s="17" t="s">
        <v>53</v>
      </c>
      <c r="F69" s="36">
        <v>245</v>
      </c>
      <c r="G69" s="20" t="s">
        <v>25</v>
      </c>
    </row>
    <row r="70" spans="1:7">
      <c r="A70" s="80"/>
      <c r="B70" s="80"/>
      <c r="C70" s="80"/>
      <c r="D70" s="81"/>
      <c r="E70" s="80"/>
      <c r="F70" s="82"/>
      <c r="G70" s="24"/>
    </row>
    <row r="71" spans="1:7" ht="15" customHeight="1">
      <c r="A71" s="249" t="s">
        <v>314</v>
      </c>
      <c r="B71" s="250"/>
      <c r="C71" s="250"/>
      <c r="D71" s="250"/>
      <c r="E71" s="251"/>
      <c r="F71" s="263">
        <f>SUM(F57:F70)</f>
        <v>3830.64</v>
      </c>
      <c r="G71" s="257"/>
    </row>
    <row r="72" spans="1:7">
      <c r="A72" s="252"/>
      <c r="B72" s="253"/>
      <c r="C72" s="253"/>
      <c r="D72" s="253"/>
      <c r="E72" s="254"/>
      <c r="F72" s="264"/>
      <c r="G72" s="257"/>
    </row>
    <row r="73" spans="1:7">
      <c r="A73" s="248"/>
      <c r="B73" s="248"/>
      <c r="C73" s="248"/>
      <c r="D73" s="248"/>
      <c r="E73" s="248"/>
      <c r="F73" s="248"/>
      <c r="G73" s="3"/>
    </row>
    <row r="74" spans="1:7">
      <c r="A74" s="248"/>
      <c r="B74" s="248"/>
      <c r="C74" s="248"/>
      <c r="D74" s="248"/>
      <c r="E74" s="248"/>
      <c r="F74" s="248"/>
      <c r="G74" s="2"/>
    </row>
    <row r="75" spans="1:7">
      <c r="A75" s="248"/>
      <c r="B75" s="248"/>
      <c r="C75" s="248"/>
      <c r="D75" s="248"/>
      <c r="E75" s="248"/>
      <c r="F75" s="248"/>
      <c r="G75" s="3"/>
    </row>
    <row r="76" spans="1:7" ht="15" customHeight="1">
      <c r="A76" s="248" t="s">
        <v>1</v>
      </c>
      <c r="B76" s="248"/>
      <c r="C76" s="4"/>
      <c r="D76" s="248"/>
      <c r="E76" s="248"/>
      <c r="F76" s="248"/>
      <c r="G76" s="3"/>
    </row>
    <row r="77" spans="1:7" ht="25">
      <c r="A77" s="258" t="s">
        <v>74</v>
      </c>
      <c r="B77" s="258"/>
      <c r="C77" s="258"/>
      <c r="D77" s="248"/>
      <c r="E77" s="248"/>
      <c r="F77" s="248"/>
      <c r="G77" s="3"/>
    </row>
    <row r="78" spans="1:7">
      <c r="A78" s="2"/>
      <c r="B78" s="2"/>
      <c r="C78" s="2"/>
      <c r="D78" s="2"/>
      <c r="E78" s="2"/>
      <c r="F78" s="2"/>
      <c r="G78" s="3"/>
    </row>
    <row r="79" spans="1:7" ht="18">
      <c r="A79" s="2"/>
      <c r="B79" s="4"/>
      <c r="C79" s="40" t="s">
        <v>263</v>
      </c>
      <c r="D79" s="41">
        <v>5400</v>
      </c>
      <c r="E79" s="2"/>
      <c r="F79" s="2"/>
      <c r="G79" s="4"/>
    </row>
    <row r="80" spans="1:7" ht="18">
      <c r="A80" s="4"/>
      <c r="B80" s="4"/>
      <c r="C80" s="40" t="s">
        <v>275</v>
      </c>
      <c r="D80" s="41">
        <f>F98</f>
        <v>4815.3500000000004</v>
      </c>
      <c r="E80" s="2"/>
      <c r="F80" s="2"/>
      <c r="G80" s="4"/>
    </row>
    <row r="81" spans="1:7" ht="18">
      <c r="A81" s="2"/>
      <c r="B81" s="4"/>
      <c r="C81" s="40" t="s">
        <v>276</v>
      </c>
      <c r="D81" s="10">
        <f>D79-D80</f>
        <v>584.64999999999964</v>
      </c>
      <c r="E81" s="2"/>
      <c r="F81" s="2"/>
      <c r="G81" s="4"/>
    </row>
    <row r="82" spans="1:7" ht="23">
      <c r="A82" s="2"/>
      <c r="B82" s="2"/>
      <c r="C82" s="42" t="s">
        <v>277</v>
      </c>
      <c r="D82" s="84">
        <f>(D80/D79)*100</f>
        <v>89.173148148148158</v>
      </c>
      <c r="E82" s="2"/>
      <c r="F82" s="2"/>
      <c r="G82" s="3"/>
    </row>
    <row r="83" spans="1:7">
      <c r="A83" s="4"/>
      <c r="B83" s="4"/>
      <c r="C83" s="4"/>
      <c r="D83" s="4"/>
      <c r="E83" s="4"/>
      <c r="F83" s="4"/>
      <c r="G83" s="4"/>
    </row>
    <row r="84" spans="1:7">
      <c r="A84" s="4"/>
      <c r="B84" s="4"/>
      <c r="C84" s="4"/>
      <c r="D84" s="4"/>
      <c r="E84" s="4"/>
      <c r="F84" s="4"/>
      <c r="G84" s="4"/>
    </row>
    <row r="85" spans="1:7" ht="31">
      <c r="A85" s="14" t="s">
        <v>2</v>
      </c>
      <c r="B85" s="15" t="s">
        <v>3</v>
      </c>
      <c r="C85" s="15" t="s">
        <v>4</v>
      </c>
      <c r="D85" s="14" t="s">
        <v>5</v>
      </c>
      <c r="E85" s="14" t="s">
        <v>6</v>
      </c>
      <c r="F85" s="15" t="s">
        <v>345</v>
      </c>
      <c r="G85" s="16" t="s">
        <v>8</v>
      </c>
    </row>
    <row r="86" spans="1:7">
      <c r="A86" s="17">
        <v>16349</v>
      </c>
      <c r="B86" s="18" t="s">
        <v>75</v>
      </c>
      <c r="C86" s="18" t="s">
        <v>76</v>
      </c>
      <c r="D86" s="19">
        <v>44936</v>
      </c>
      <c r="E86" s="17" t="s">
        <v>53</v>
      </c>
      <c r="F86" s="36">
        <v>300.8</v>
      </c>
      <c r="G86" s="20" t="s">
        <v>25</v>
      </c>
    </row>
    <row r="87" spans="1:7">
      <c r="A87" s="21">
        <v>16350</v>
      </c>
      <c r="B87" s="22" t="s">
        <v>75</v>
      </c>
      <c r="C87" s="22" t="s">
        <v>77</v>
      </c>
      <c r="D87" s="23">
        <v>44936</v>
      </c>
      <c r="E87" s="21" t="s">
        <v>53</v>
      </c>
      <c r="F87" s="37">
        <v>105</v>
      </c>
      <c r="G87" s="24" t="s">
        <v>25</v>
      </c>
    </row>
    <row r="88" spans="1:7">
      <c r="A88" s="17">
        <v>16355</v>
      </c>
      <c r="B88" s="18" t="s">
        <v>75</v>
      </c>
      <c r="C88" s="18" t="s">
        <v>560</v>
      </c>
      <c r="D88" s="19">
        <v>44941</v>
      </c>
      <c r="E88" s="17" t="s">
        <v>78</v>
      </c>
      <c r="F88" s="36">
        <v>0</v>
      </c>
      <c r="G88" s="20" t="s">
        <v>25</v>
      </c>
    </row>
    <row r="89" spans="1:7">
      <c r="A89" s="21">
        <v>16474</v>
      </c>
      <c r="B89" s="22" t="s">
        <v>79</v>
      </c>
      <c r="C89" s="22" t="s">
        <v>80</v>
      </c>
      <c r="D89" s="23">
        <v>44995</v>
      </c>
      <c r="E89" s="21" t="s">
        <v>81</v>
      </c>
      <c r="F89" s="37">
        <v>400</v>
      </c>
      <c r="G89" s="24" t="s">
        <v>11</v>
      </c>
    </row>
    <row r="90" spans="1:7">
      <c r="A90" s="17">
        <v>16784</v>
      </c>
      <c r="B90" s="18" t="s">
        <v>79</v>
      </c>
      <c r="C90" s="18" t="s">
        <v>304</v>
      </c>
      <c r="D90" s="19">
        <v>45117</v>
      </c>
      <c r="E90" s="17" t="s">
        <v>305</v>
      </c>
      <c r="F90" s="36">
        <v>651.16</v>
      </c>
      <c r="G90" s="20" t="s">
        <v>11</v>
      </c>
    </row>
    <row r="91" spans="1:7">
      <c r="A91" s="21"/>
      <c r="B91" s="22" t="s">
        <v>363</v>
      </c>
      <c r="C91" s="22" t="s">
        <v>365</v>
      </c>
      <c r="D91" s="23"/>
      <c r="E91" s="21" t="s">
        <v>364</v>
      </c>
      <c r="F91" s="37">
        <v>1300.25</v>
      </c>
      <c r="G91" s="24" t="s">
        <v>25</v>
      </c>
    </row>
    <row r="92" spans="1:7">
      <c r="A92" s="17">
        <v>16817</v>
      </c>
      <c r="B92" s="18" t="s">
        <v>555</v>
      </c>
      <c r="C92" s="18" t="s">
        <v>556</v>
      </c>
      <c r="D92" s="19">
        <v>45184</v>
      </c>
      <c r="E92" s="17" t="s">
        <v>53</v>
      </c>
      <c r="F92" s="36">
        <v>190</v>
      </c>
      <c r="G92" s="20" t="s">
        <v>25</v>
      </c>
    </row>
    <row r="93" spans="1:7">
      <c r="A93" s="50">
        <v>16872</v>
      </c>
      <c r="B93" s="51" t="s">
        <v>555</v>
      </c>
      <c r="C93" s="51" t="s">
        <v>557</v>
      </c>
      <c r="D93" s="52">
        <v>45217</v>
      </c>
      <c r="E93" s="50" t="s">
        <v>360</v>
      </c>
      <c r="F93" s="53">
        <v>167.14</v>
      </c>
      <c r="G93" s="24" t="s">
        <v>11</v>
      </c>
    </row>
    <row r="94" spans="1:7">
      <c r="A94" s="17" t="s">
        <v>558</v>
      </c>
      <c r="B94" s="18" t="s">
        <v>75</v>
      </c>
      <c r="C94" s="18" t="s">
        <v>561</v>
      </c>
      <c r="D94" s="19">
        <v>45222</v>
      </c>
      <c r="E94" s="17" t="s">
        <v>559</v>
      </c>
      <c r="F94" s="36">
        <v>646</v>
      </c>
      <c r="G94" s="20" t="s">
        <v>11</v>
      </c>
    </row>
    <row r="95" spans="1:7">
      <c r="A95" s="50">
        <v>16955</v>
      </c>
      <c r="B95" s="51" t="s">
        <v>79</v>
      </c>
      <c r="C95" s="51" t="s">
        <v>612</v>
      </c>
      <c r="D95" s="52">
        <v>45253</v>
      </c>
      <c r="E95" s="50" t="s">
        <v>236</v>
      </c>
      <c r="F95" s="53">
        <v>320</v>
      </c>
      <c r="G95" s="24" t="s">
        <v>11</v>
      </c>
    </row>
    <row r="96" spans="1:7">
      <c r="A96" s="17">
        <v>16956</v>
      </c>
      <c r="B96" s="18" t="s">
        <v>79</v>
      </c>
      <c r="C96" s="18" t="s">
        <v>612</v>
      </c>
      <c r="D96" s="19">
        <v>45253</v>
      </c>
      <c r="E96" s="17" t="s">
        <v>236</v>
      </c>
      <c r="F96" s="36">
        <v>135</v>
      </c>
      <c r="G96" s="20" t="s">
        <v>11</v>
      </c>
    </row>
    <row r="97" spans="1:7">
      <c r="A97" s="21" t="s">
        <v>597</v>
      </c>
      <c r="B97" s="22" t="s">
        <v>596</v>
      </c>
      <c r="C97" s="22" t="s">
        <v>598</v>
      </c>
      <c r="D97" s="23">
        <v>45222</v>
      </c>
      <c r="E97" s="21" t="s">
        <v>613</v>
      </c>
      <c r="F97" s="37">
        <v>600</v>
      </c>
      <c r="G97" s="24" t="s">
        <v>11</v>
      </c>
    </row>
    <row r="98" spans="1:7" ht="15" customHeight="1">
      <c r="A98" s="265" t="s">
        <v>313</v>
      </c>
      <c r="B98" s="266"/>
      <c r="C98" s="266"/>
      <c r="D98" s="266"/>
      <c r="E98" s="267"/>
      <c r="F98" s="269">
        <f>SUM(F86:F97)</f>
        <v>4815.3500000000004</v>
      </c>
      <c r="G98" s="257"/>
    </row>
    <row r="99" spans="1:7">
      <c r="A99" s="252"/>
      <c r="B99" s="253"/>
      <c r="C99" s="253"/>
      <c r="D99" s="253"/>
      <c r="E99" s="254"/>
      <c r="F99" s="264"/>
      <c r="G99" s="257"/>
    </row>
    <row r="100" spans="1:7">
      <c r="A100" s="248"/>
      <c r="B100" s="248"/>
      <c r="C100" s="248"/>
      <c r="D100" s="248"/>
      <c r="E100" s="248"/>
      <c r="F100" s="248"/>
      <c r="G100" s="3"/>
    </row>
    <row r="101" spans="1:7">
      <c r="A101" s="248"/>
      <c r="B101" s="248"/>
      <c r="C101" s="248"/>
      <c r="D101" s="248"/>
      <c r="E101" s="248"/>
      <c r="F101" s="248"/>
      <c r="G101" s="3"/>
    </row>
    <row r="102" spans="1:7">
      <c r="A102" s="248"/>
      <c r="B102" s="248"/>
      <c r="C102" s="248"/>
      <c r="D102" s="248"/>
      <c r="E102" s="248"/>
      <c r="F102" s="248"/>
      <c r="G102" s="3"/>
    </row>
    <row r="103" spans="1:7" ht="15" customHeight="1">
      <c r="A103" s="248" t="s">
        <v>1</v>
      </c>
      <c r="B103" s="248"/>
      <c r="C103" s="4"/>
      <c r="D103" s="248"/>
      <c r="E103" s="248"/>
      <c r="F103" s="248"/>
      <c r="G103" s="3"/>
    </row>
    <row r="104" spans="1:7" ht="25">
      <c r="A104" s="258" t="s">
        <v>267</v>
      </c>
      <c r="B104" s="258"/>
      <c r="C104" s="258"/>
      <c r="D104" s="248"/>
      <c r="E104" s="248"/>
      <c r="F104" s="248"/>
      <c r="G104" s="3"/>
    </row>
    <row r="105" spans="1:7" ht="18">
      <c r="A105" s="2"/>
      <c r="B105" s="4"/>
      <c r="C105" s="40" t="s">
        <v>263</v>
      </c>
      <c r="D105" s="41">
        <v>3600</v>
      </c>
      <c r="E105" s="2"/>
      <c r="F105" s="2"/>
      <c r="G105" s="4"/>
    </row>
    <row r="106" spans="1:7" ht="18">
      <c r="A106" s="2"/>
      <c r="B106" s="4"/>
      <c r="C106" s="40" t="s">
        <v>275</v>
      </c>
      <c r="D106" s="41">
        <f>F122</f>
        <v>3048.2199999999993</v>
      </c>
      <c r="E106" s="2"/>
      <c r="F106" s="2"/>
      <c r="G106" s="4"/>
    </row>
    <row r="107" spans="1:7" ht="18">
      <c r="A107" s="2"/>
      <c r="B107" s="4"/>
      <c r="C107" s="39" t="s">
        <v>276</v>
      </c>
      <c r="D107" s="10">
        <f>D105-D106</f>
        <v>551.78000000000065</v>
      </c>
      <c r="E107" s="2"/>
      <c r="F107" s="2"/>
      <c r="G107" s="4"/>
    </row>
    <row r="108" spans="1:7" ht="23">
      <c r="A108" s="2"/>
      <c r="B108" s="4"/>
      <c r="C108" s="38" t="s">
        <v>277</v>
      </c>
      <c r="D108" s="84">
        <f>(D106/D105)*100</f>
        <v>84.672777777777767</v>
      </c>
      <c r="E108" s="2"/>
      <c r="F108" s="2"/>
      <c r="G108" s="4"/>
    </row>
    <row r="109" spans="1:7">
      <c r="A109" s="2"/>
      <c r="B109" s="4"/>
      <c r="C109" s="4"/>
      <c r="D109" s="9"/>
      <c r="E109" s="2"/>
      <c r="F109" s="2"/>
      <c r="G109" s="4"/>
    </row>
    <row r="110" spans="1:7">
      <c r="A110" s="2"/>
      <c r="B110" s="4"/>
      <c r="C110" s="4"/>
      <c r="D110" s="6"/>
      <c r="E110" s="2"/>
      <c r="F110" s="2"/>
      <c r="G110" s="4"/>
    </row>
    <row r="111" spans="1:7">
      <c r="A111" s="4"/>
      <c r="B111" s="4"/>
      <c r="C111" s="4"/>
      <c r="D111" s="4"/>
      <c r="E111" s="4"/>
      <c r="F111" s="4"/>
      <c r="G111" s="4"/>
    </row>
    <row r="112" spans="1:7">
      <c r="A112" s="4"/>
      <c r="B112" s="4"/>
      <c r="C112" s="4"/>
      <c r="D112" s="4"/>
      <c r="E112" s="4"/>
      <c r="F112" s="4"/>
      <c r="G112" s="4"/>
    </row>
    <row r="113" spans="1:7" ht="31">
      <c r="A113" s="14" t="s">
        <v>2</v>
      </c>
      <c r="B113" s="15" t="s">
        <v>3</v>
      </c>
      <c r="C113" s="15" t="s">
        <v>4</v>
      </c>
      <c r="D113" s="14" t="s">
        <v>5</v>
      </c>
      <c r="E113" s="14" t="s">
        <v>6</v>
      </c>
      <c r="F113" s="15" t="s">
        <v>345</v>
      </c>
      <c r="G113" s="16" t="s">
        <v>8</v>
      </c>
    </row>
    <row r="114" spans="1:7">
      <c r="A114" s="17">
        <v>16268</v>
      </c>
      <c r="B114" s="18" t="s">
        <v>306</v>
      </c>
      <c r="C114" s="18" t="s">
        <v>82</v>
      </c>
      <c r="D114" s="19">
        <v>44967</v>
      </c>
      <c r="E114" s="17" t="s">
        <v>563</v>
      </c>
      <c r="F114" s="36">
        <v>400</v>
      </c>
      <c r="G114" s="20" t="s">
        <v>25</v>
      </c>
    </row>
    <row r="115" spans="1:7">
      <c r="A115" s="21">
        <v>16585</v>
      </c>
      <c r="B115" s="22" t="s">
        <v>85</v>
      </c>
      <c r="C115" s="22" t="s">
        <v>84</v>
      </c>
      <c r="D115" s="23">
        <v>45065</v>
      </c>
      <c r="E115" s="21" t="s">
        <v>562</v>
      </c>
      <c r="F115" s="37">
        <v>748.91</v>
      </c>
      <c r="G115" s="24" t="s">
        <v>25</v>
      </c>
    </row>
    <row r="116" spans="1:7">
      <c r="A116" s="17">
        <v>16657</v>
      </c>
      <c r="B116" s="18" t="s">
        <v>85</v>
      </c>
      <c r="C116" s="18" t="s">
        <v>86</v>
      </c>
      <c r="D116" s="19">
        <v>45071</v>
      </c>
      <c r="E116" s="17" t="s">
        <v>53</v>
      </c>
      <c r="F116" s="36">
        <v>1111.07</v>
      </c>
      <c r="G116" s="20" t="s">
        <v>25</v>
      </c>
    </row>
    <row r="117" spans="1:7">
      <c r="A117" s="21">
        <v>16718</v>
      </c>
      <c r="B117" s="22" t="s">
        <v>307</v>
      </c>
      <c r="C117" s="22" t="s">
        <v>340</v>
      </c>
      <c r="D117" s="23">
        <v>45097</v>
      </c>
      <c r="E117" s="21" t="s">
        <v>53</v>
      </c>
      <c r="F117" s="37">
        <v>27.6</v>
      </c>
      <c r="G117" s="24" t="s">
        <v>25</v>
      </c>
    </row>
    <row r="118" spans="1:7">
      <c r="A118" s="17">
        <v>16724</v>
      </c>
      <c r="B118" s="18" t="s">
        <v>307</v>
      </c>
      <c r="C118" s="18" t="s">
        <v>341</v>
      </c>
      <c r="D118" s="19">
        <v>45099</v>
      </c>
      <c r="E118" s="17" t="s">
        <v>309</v>
      </c>
      <c r="F118" s="36">
        <v>146.4</v>
      </c>
      <c r="G118" s="20" t="s">
        <v>25</v>
      </c>
    </row>
    <row r="119" spans="1:7" ht="14.25" customHeight="1">
      <c r="A119" s="21">
        <v>16773</v>
      </c>
      <c r="B119" s="22" t="s">
        <v>252</v>
      </c>
      <c r="C119" s="22" t="s">
        <v>308</v>
      </c>
      <c r="D119" s="23">
        <v>45118</v>
      </c>
      <c r="E119" s="21" t="s">
        <v>310</v>
      </c>
      <c r="F119" s="37">
        <v>250</v>
      </c>
      <c r="G119" s="24" t="s">
        <v>25</v>
      </c>
    </row>
    <row r="120" spans="1:7" ht="14.25" customHeight="1">
      <c r="A120" s="17">
        <v>16812</v>
      </c>
      <c r="B120" s="18" t="s">
        <v>252</v>
      </c>
      <c r="C120" s="18" t="s">
        <v>342</v>
      </c>
      <c r="D120" s="19">
        <v>45175</v>
      </c>
      <c r="E120" s="17" t="s">
        <v>343</v>
      </c>
      <c r="F120" s="36">
        <v>0</v>
      </c>
      <c r="G120" s="20" t="s">
        <v>25</v>
      </c>
    </row>
    <row r="121" spans="1:7" ht="14.25" customHeight="1">
      <c r="A121" s="21">
        <v>16813</v>
      </c>
      <c r="B121" s="22" t="s">
        <v>252</v>
      </c>
      <c r="C121" s="22" t="s">
        <v>344</v>
      </c>
      <c r="D121" s="23">
        <v>45174</v>
      </c>
      <c r="E121" s="21" t="s">
        <v>53</v>
      </c>
      <c r="F121" s="37">
        <v>364.24</v>
      </c>
      <c r="G121" s="24" t="s">
        <v>25</v>
      </c>
    </row>
    <row r="122" spans="1:7" ht="15" customHeight="1">
      <c r="A122" s="249" t="s">
        <v>312</v>
      </c>
      <c r="B122" s="250"/>
      <c r="C122" s="250"/>
      <c r="D122" s="250"/>
      <c r="E122" s="251"/>
      <c r="F122" s="263">
        <f>SUM(F114:F121)</f>
        <v>3048.2199999999993</v>
      </c>
      <c r="G122" s="257"/>
    </row>
    <row r="123" spans="1:7">
      <c r="A123" s="252"/>
      <c r="B123" s="253"/>
      <c r="C123" s="253"/>
      <c r="D123" s="253"/>
      <c r="E123" s="254"/>
      <c r="F123" s="264"/>
      <c r="G123" s="257"/>
    </row>
    <row r="124" spans="1:7">
      <c r="A124" s="248"/>
      <c r="B124" s="248"/>
      <c r="C124" s="248"/>
      <c r="D124" s="248"/>
      <c r="E124" s="248"/>
      <c r="F124" s="248"/>
      <c r="G124" s="3"/>
    </row>
    <row r="125" spans="1:7">
      <c r="A125" s="248"/>
      <c r="B125" s="248"/>
      <c r="C125" s="248"/>
      <c r="D125" s="248"/>
      <c r="E125" s="248"/>
      <c r="F125" s="248"/>
      <c r="G125" s="2"/>
    </row>
    <row r="126" spans="1:7">
      <c r="A126" s="248"/>
      <c r="B126" s="248"/>
      <c r="C126" s="248"/>
      <c r="D126" s="248"/>
      <c r="E126" s="248"/>
      <c r="F126" s="248"/>
      <c r="G126" s="3"/>
    </row>
    <row r="127" spans="1:7" ht="15" customHeight="1">
      <c r="A127" s="248" t="s">
        <v>1</v>
      </c>
      <c r="B127" s="248"/>
      <c r="C127" s="4"/>
      <c r="D127" s="248"/>
      <c r="E127" s="248"/>
      <c r="F127" s="248"/>
      <c r="G127" s="3"/>
    </row>
    <row r="128" spans="1:7" ht="25">
      <c r="A128" s="258" t="s">
        <v>87</v>
      </c>
      <c r="B128" s="258"/>
      <c r="C128" s="258"/>
      <c r="D128" s="248"/>
      <c r="E128" s="248"/>
      <c r="F128" s="248"/>
      <c r="G128" s="3"/>
    </row>
    <row r="129" spans="1:7" ht="18">
      <c r="A129" s="2"/>
      <c r="B129" s="2"/>
      <c r="C129" s="7" t="s">
        <v>263</v>
      </c>
      <c r="D129" s="41">
        <v>5400</v>
      </c>
      <c r="E129" s="2"/>
      <c r="F129" s="2"/>
      <c r="G129" s="3"/>
    </row>
    <row r="130" spans="1:7" ht="18">
      <c r="A130" s="2"/>
      <c r="B130" s="2"/>
      <c r="C130" s="40" t="s">
        <v>275</v>
      </c>
      <c r="D130" s="41">
        <f>F155</f>
        <v>2570.15</v>
      </c>
      <c r="E130" s="2"/>
      <c r="F130" s="2"/>
      <c r="G130" s="3"/>
    </row>
    <row r="131" spans="1:7" ht="18">
      <c r="A131" s="2"/>
      <c r="B131" s="2"/>
      <c r="C131" s="39" t="s">
        <v>276</v>
      </c>
      <c r="D131" s="33">
        <f>D129-D130</f>
        <v>2829.85</v>
      </c>
      <c r="E131" s="2"/>
      <c r="F131" s="2"/>
      <c r="G131" s="3"/>
    </row>
    <row r="132" spans="1:7" ht="23">
      <c r="A132" s="2"/>
      <c r="B132" s="2"/>
      <c r="C132" s="8" t="s">
        <v>277</v>
      </c>
      <c r="D132" s="84">
        <f>(D130/D129)*100</f>
        <v>47.595370370370368</v>
      </c>
      <c r="E132" s="2"/>
      <c r="F132" s="2"/>
      <c r="G132" s="3"/>
    </row>
    <row r="133" spans="1:7">
      <c r="A133" s="2"/>
      <c r="B133" s="2"/>
      <c r="C133" s="2"/>
      <c r="D133" s="2"/>
      <c r="E133" s="2"/>
      <c r="F133" s="2"/>
      <c r="G133" s="3"/>
    </row>
    <row r="134" spans="1:7">
      <c r="A134" s="2"/>
      <c r="B134" s="2"/>
      <c r="C134" s="2"/>
      <c r="D134" s="2"/>
      <c r="E134" s="2"/>
      <c r="F134" s="2"/>
      <c r="G134" s="3"/>
    </row>
    <row r="135" spans="1:7">
      <c r="A135" s="4"/>
      <c r="B135" s="4"/>
      <c r="C135" s="4"/>
      <c r="D135" s="4"/>
      <c r="E135" s="4"/>
      <c r="F135" s="4"/>
      <c r="G135" s="4"/>
    </row>
    <row r="136" spans="1:7">
      <c r="A136" s="4"/>
      <c r="B136" s="4"/>
      <c r="C136" s="4"/>
      <c r="D136" s="4"/>
      <c r="E136" s="4"/>
      <c r="F136" s="4"/>
      <c r="G136" s="4"/>
    </row>
    <row r="137" spans="1:7" ht="31">
      <c r="A137" s="14" t="s">
        <v>2</v>
      </c>
      <c r="B137" s="15" t="s">
        <v>3</v>
      </c>
      <c r="C137" s="15" t="s">
        <v>4</v>
      </c>
      <c r="D137" s="14" t="s">
        <v>5</v>
      </c>
      <c r="E137" s="14" t="s">
        <v>6</v>
      </c>
      <c r="F137" s="15" t="s">
        <v>345</v>
      </c>
      <c r="G137" s="16" t="s">
        <v>8</v>
      </c>
    </row>
    <row r="138" spans="1:7">
      <c r="A138" s="17">
        <v>16485</v>
      </c>
      <c r="B138" s="18" t="s">
        <v>88</v>
      </c>
      <c r="C138" s="18" t="s">
        <v>89</v>
      </c>
      <c r="D138" s="19">
        <v>45000</v>
      </c>
      <c r="E138" s="17" t="s">
        <v>53</v>
      </c>
      <c r="F138" s="36">
        <v>73.2</v>
      </c>
      <c r="G138" s="20" t="s">
        <v>25</v>
      </c>
    </row>
    <row r="139" spans="1:7">
      <c r="A139" s="21">
        <v>16486</v>
      </c>
      <c r="B139" s="22" t="s">
        <v>88</v>
      </c>
      <c r="C139" s="22" t="s">
        <v>90</v>
      </c>
      <c r="D139" s="23">
        <v>45000</v>
      </c>
      <c r="E139" s="21" t="s">
        <v>53</v>
      </c>
      <c r="F139" s="37">
        <v>201</v>
      </c>
      <c r="G139" s="24" t="s">
        <v>25</v>
      </c>
    </row>
    <row r="140" spans="1:7">
      <c r="A140" s="17">
        <v>16487</v>
      </c>
      <c r="B140" s="18" t="s">
        <v>88</v>
      </c>
      <c r="C140" s="18" t="s">
        <v>91</v>
      </c>
      <c r="D140" s="19">
        <v>45013</v>
      </c>
      <c r="E140" s="17" t="s">
        <v>92</v>
      </c>
      <c r="F140" s="36">
        <v>87.5</v>
      </c>
      <c r="G140" s="20" t="s">
        <v>25</v>
      </c>
    </row>
    <row r="141" spans="1:7" s="65" customFormat="1" ht="23">
      <c r="A141" s="29">
        <v>16508</v>
      </c>
      <c r="B141" s="30" t="s">
        <v>93</v>
      </c>
      <c r="C141" s="30" t="s">
        <v>94</v>
      </c>
      <c r="D141" s="31">
        <v>45005</v>
      </c>
      <c r="E141" s="29" t="s">
        <v>95</v>
      </c>
      <c r="F141" s="35">
        <v>100</v>
      </c>
      <c r="G141" s="32" t="s">
        <v>11</v>
      </c>
    </row>
    <row r="142" spans="1:7">
      <c r="A142" s="17">
        <v>16509</v>
      </c>
      <c r="B142" s="18" t="s">
        <v>93</v>
      </c>
      <c r="C142" s="18" t="s">
        <v>96</v>
      </c>
      <c r="D142" s="19">
        <v>45005</v>
      </c>
      <c r="E142" s="17" t="s">
        <v>97</v>
      </c>
      <c r="F142" s="36">
        <v>100</v>
      </c>
      <c r="G142" s="20" t="s">
        <v>11</v>
      </c>
    </row>
    <row r="143" spans="1:7">
      <c r="A143" s="21">
        <v>16561</v>
      </c>
      <c r="B143" s="22" t="s">
        <v>98</v>
      </c>
      <c r="C143" s="22" t="s">
        <v>99</v>
      </c>
      <c r="D143" s="23">
        <v>45028</v>
      </c>
      <c r="E143" s="21" t="s">
        <v>53</v>
      </c>
      <c r="F143" s="37">
        <v>90</v>
      </c>
      <c r="G143" s="24" t="s">
        <v>25</v>
      </c>
    </row>
    <row r="144" spans="1:7">
      <c r="A144" s="17">
        <v>16562</v>
      </c>
      <c r="B144" s="18" t="s">
        <v>98</v>
      </c>
      <c r="C144" s="18" t="s">
        <v>100</v>
      </c>
      <c r="D144" s="19">
        <v>45029</v>
      </c>
      <c r="E144" s="17" t="s">
        <v>53</v>
      </c>
      <c r="F144" s="36">
        <v>57</v>
      </c>
      <c r="G144" s="20" t="s">
        <v>25</v>
      </c>
    </row>
    <row r="145" spans="1:7">
      <c r="A145" s="21">
        <v>16563</v>
      </c>
      <c r="B145" s="22" t="s">
        <v>98</v>
      </c>
      <c r="C145" s="22" t="s">
        <v>101</v>
      </c>
      <c r="D145" s="23">
        <v>45029</v>
      </c>
      <c r="E145" s="21" t="s">
        <v>53</v>
      </c>
      <c r="F145" s="37">
        <v>160.38</v>
      </c>
      <c r="G145" s="24" t="s">
        <v>25</v>
      </c>
    </row>
    <row r="146" spans="1:7">
      <c r="A146" s="17">
        <v>16584</v>
      </c>
      <c r="B146" s="18" t="s">
        <v>104</v>
      </c>
      <c r="C146" s="18" t="s">
        <v>102</v>
      </c>
      <c r="D146" s="19">
        <v>45089</v>
      </c>
      <c r="E146" s="17" t="s">
        <v>103</v>
      </c>
      <c r="F146" s="36">
        <v>600</v>
      </c>
      <c r="G146" s="20" t="s">
        <v>25</v>
      </c>
    </row>
    <row r="147" spans="1:7">
      <c r="A147" s="21">
        <v>16588</v>
      </c>
      <c r="B147" s="22" t="s">
        <v>104</v>
      </c>
      <c r="C147" s="22" t="s">
        <v>105</v>
      </c>
      <c r="D147" s="23">
        <v>45036</v>
      </c>
      <c r="E147" s="21" t="s">
        <v>53</v>
      </c>
      <c r="F147" s="37">
        <v>0</v>
      </c>
      <c r="G147" s="24" t="s">
        <v>25</v>
      </c>
    </row>
    <row r="148" spans="1:7">
      <c r="A148" s="17">
        <v>16591</v>
      </c>
      <c r="B148" s="18" t="s">
        <v>104</v>
      </c>
      <c r="C148" s="18" t="s">
        <v>106</v>
      </c>
      <c r="D148" s="19">
        <v>45040</v>
      </c>
      <c r="E148" s="17" t="s">
        <v>53</v>
      </c>
      <c r="F148" s="36">
        <v>250.42</v>
      </c>
      <c r="G148" s="20" t="s">
        <v>25</v>
      </c>
    </row>
    <row r="149" spans="1:7">
      <c r="A149" s="21">
        <v>16616</v>
      </c>
      <c r="B149" s="22" t="s">
        <v>104</v>
      </c>
      <c r="C149" s="21" t="s">
        <v>107</v>
      </c>
      <c r="D149" s="23">
        <v>45051</v>
      </c>
      <c r="E149" s="22" t="s">
        <v>108</v>
      </c>
      <c r="F149" s="37">
        <v>102.62</v>
      </c>
      <c r="G149" s="24" t="s">
        <v>25</v>
      </c>
    </row>
    <row r="150" spans="1:7">
      <c r="A150" s="17">
        <v>16625</v>
      </c>
      <c r="B150" s="18" t="s">
        <v>109</v>
      </c>
      <c r="C150" s="18" t="s">
        <v>110</v>
      </c>
      <c r="D150" s="19">
        <v>45057</v>
      </c>
      <c r="E150" s="17" t="s">
        <v>53</v>
      </c>
      <c r="F150" s="36">
        <v>172</v>
      </c>
      <c r="G150" s="20" t="s">
        <v>25</v>
      </c>
    </row>
    <row r="151" spans="1:7">
      <c r="A151" s="21">
        <v>16640</v>
      </c>
      <c r="B151" s="22" t="s">
        <v>109</v>
      </c>
      <c r="C151" s="22" t="s">
        <v>111</v>
      </c>
      <c r="D151" s="23">
        <v>45061</v>
      </c>
      <c r="E151" s="21" t="s">
        <v>53</v>
      </c>
      <c r="F151" s="37">
        <v>277.98</v>
      </c>
      <c r="G151" s="24" t="s">
        <v>25</v>
      </c>
    </row>
    <row r="152" spans="1:7">
      <c r="A152" s="17">
        <v>16641</v>
      </c>
      <c r="B152" s="18" t="s">
        <v>109</v>
      </c>
      <c r="C152" s="18" t="s">
        <v>110</v>
      </c>
      <c r="D152" s="19">
        <v>45082</v>
      </c>
      <c r="E152" s="17" t="s">
        <v>112</v>
      </c>
      <c r="F152" s="36">
        <v>0</v>
      </c>
      <c r="G152" s="20" t="s">
        <v>25</v>
      </c>
    </row>
    <row r="153" spans="1:7">
      <c r="A153" s="21">
        <v>16831</v>
      </c>
      <c r="B153" s="22" t="s">
        <v>564</v>
      </c>
      <c r="C153" s="22" t="s">
        <v>565</v>
      </c>
      <c r="D153" s="23">
        <v>45196</v>
      </c>
      <c r="E153" s="21" t="s">
        <v>566</v>
      </c>
      <c r="F153" s="37">
        <v>77.400000000000006</v>
      </c>
      <c r="G153" s="24" t="s">
        <v>11</v>
      </c>
    </row>
    <row r="154" spans="1:7">
      <c r="A154" s="17">
        <v>16856</v>
      </c>
      <c r="B154" s="18" t="s">
        <v>109</v>
      </c>
      <c r="C154" s="18" t="s">
        <v>600</v>
      </c>
      <c r="D154" s="19">
        <v>45211</v>
      </c>
      <c r="E154" s="17" t="s">
        <v>599</v>
      </c>
      <c r="F154" s="36">
        <v>220.65</v>
      </c>
      <c r="G154" s="20" t="s">
        <v>11</v>
      </c>
    </row>
    <row r="155" spans="1:7" ht="15" customHeight="1">
      <c r="A155" s="249" t="s">
        <v>311</v>
      </c>
      <c r="B155" s="250"/>
      <c r="C155" s="250"/>
      <c r="D155" s="250"/>
      <c r="E155" s="251"/>
      <c r="F155" s="263">
        <f>SUM(F138:F154)</f>
        <v>2570.15</v>
      </c>
      <c r="G155" s="257"/>
    </row>
    <row r="156" spans="1:7">
      <c r="A156" s="252"/>
      <c r="B156" s="253"/>
      <c r="C156" s="253"/>
      <c r="D156" s="253"/>
      <c r="E156" s="254"/>
      <c r="F156" s="264"/>
      <c r="G156" s="257"/>
    </row>
    <row r="157" spans="1:7">
      <c r="A157" s="248"/>
      <c r="B157" s="248"/>
      <c r="C157" s="248"/>
      <c r="D157" s="248"/>
      <c r="E157" s="248"/>
      <c r="F157" s="248"/>
      <c r="G157" s="3"/>
    </row>
    <row r="158" spans="1:7">
      <c r="A158" s="248"/>
      <c r="B158" s="248"/>
      <c r="C158" s="248"/>
      <c r="D158" s="248"/>
      <c r="E158" s="248"/>
      <c r="F158" s="248"/>
      <c r="G158" s="3"/>
    </row>
    <row r="159" spans="1:7">
      <c r="A159" s="248"/>
      <c r="B159" s="248"/>
      <c r="C159" s="248"/>
      <c r="D159" s="248"/>
      <c r="E159" s="248"/>
      <c r="F159" s="248"/>
      <c r="G159" s="3"/>
    </row>
    <row r="160" spans="1:7" ht="15" customHeight="1">
      <c r="A160" s="248" t="s">
        <v>1</v>
      </c>
      <c r="B160" s="248"/>
      <c r="C160" s="4"/>
      <c r="D160" s="248"/>
      <c r="E160" s="248"/>
      <c r="F160" s="248"/>
      <c r="G160" s="3"/>
    </row>
    <row r="161" spans="1:7" ht="25">
      <c r="A161" s="258" t="s">
        <v>113</v>
      </c>
      <c r="B161" s="258"/>
      <c r="C161" s="258"/>
      <c r="D161" s="248"/>
      <c r="E161" s="248"/>
      <c r="F161" s="248"/>
      <c r="G161" s="3"/>
    </row>
    <row r="162" spans="1:7" ht="18">
      <c r="A162" s="2"/>
      <c r="B162" s="2"/>
      <c r="C162" s="7" t="s">
        <v>263</v>
      </c>
      <c r="D162" s="41">
        <v>3150</v>
      </c>
      <c r="E162" s="2"/>
      <c r="F162" s="2"/>
      <c r="G162" s="3"/>
    </row>
    <row r="163" spans="1:7" ht="18">
      <c r="A163" s="2"/>
      <c r="B163" s="2"/>
      <c r="C163" s="40" t="s">
        <v>275</v>
      </c>
      <c r="D163" s="41">
        <f>F207</f>
        <v>3512.4599999999996</v>
      </c>
      <c r="E163" s="2"/>
      <c r="F163" s="2"/>
      <c r="G163" s="3"/>
    </row>
    <row r="164" spans="1:7" ht="18">
      <c r="A164" s="2"/>
      <c r="B164" s="2"/>
      <c r="C164" s="39" t="s">
        <v>276</v>
      </c>
      <c r="D164" s="33">
        <f>D162-D163</f>
        <v>-362.45999999999958</v>
      </c>
      <c r="E164" s="2"/>
      <c r="F164" s="2"/>
      <c r="G164" s="3"/>
    </row>
    <row r="165" spans="1:7" ht="23">
      <c r="A165" s="2"/>
      <c r="B165" s="2"/>
      <c r="C165" s="8" t="s">
        <v>277</v>
      </c>
      <c r="D165" s="84">
        <f>(D163/D162)*100</f>
        <v>111.50666666666665</v>
      </c>
      <c r="E165" s="2"/>
      <c r="F165" s="2"/>
      <c r="G165" s="3"/>
    </row>
    <row r="166" spans="1:7">
      <c r="A166" s="2"/>
      <c r="B166" s="2"/>
      <c r="C166" s="2"/>
      <c r="D166" s="2"/>
      <c r="E166" s="2"/>
      <c r="F166" s="2"/>
      <c r="G166" s="3"/>
    </row>
    <row r="167" spans="1:7">
      <c r="A167" s="2"/>
      <c r="B167" s="2"/>
      <c r="C167" s="2"/>
      <c r="D167" s="2"/>
      <c r="E167" s="2"/>
      <c r="F167" s="2"/>
      <c r="G167" s="3"/>
    </row>
    <row r="168" spans="1:7">
      <c r="A168" s="4"/>
      <c r="B168" s="4"/>
      <c r="C168" s="4"/>
      <c r="D168" s="4"/>
      <c r="E168" s="4"/>
      <c r="F168" s="4"/>
      <c r="G168" s="4"/>
    </row>
    <row r="169" spans="1:7" hidden="1">
      <c r="A169" s="4"/>
      <c r="B169" s="4"/>
      <c r="C169" s="4"/>
      <c r="D169" s="4"/>
      <c r="E169" s="4"/>
      <c r="F169" s="4"/>
      <c r="G169" s="4"/>
    </row>
    <row r="170" spans="1:7" ht="26.25" customHeight="1">
      <c r="A170" s="14" t="s">
        <v>2</v>
      </c>
      <c r="B170" s="15" t="s">
        <v>3</v>
      </c>
      <c r="C170" s="15" t="s">
        <v>4</v>
      </c>
      <c r="D170" s="14" t="s">
        <v>5</v>
      </c>
      <c r="E170" s="14" t="s">
        <v>6</v>
      </c>
      <c r="F170" s="15" t="s">
        <v>345</v>
      </c>
      <c r="G170" s="16" t="s">
        <v>8</v>
      </c>
    </row>
    <row r="171" spans="1:7">
      <c r="A171" s="29">
        <v>16361</v>
      </c>
      <c r="B171" s="30" t="s">
        <v>114</v>
      </c>
      <c r="C171" s="30" t="s">
        <v>115</v>
      </c>
      <c r="D171" s="31">
        <v>44945</v>
      </c>
      <c r="E171" s="29" t="s">
        <v>53</v>
      </c>
      <c r="F171" s="48">
        <v>3.6</v>
      </c>
      <c r="G171" s="49" t="s">
        <v>25</v>
      </c>
    </row>
    <row r="172" spans="1:7">
      <c r="A172" s="29">
        <v>16362</v>
      </c>
      <c r="B172" s="30" t="s">
        <v>116</v>
      </c>
      <c r="C172" s="30" t="s">
        <v>117</v>
      </c>
      <c r="D172" s="31">
        <v>44945</v>
      </c>
      <c r="E172" s="29" t="s">
        <v>53</v>
      </c>
      <c r="F172" s="48">
        <v>107.9</v>
      </c>
      <c r="G172" s="49" t="s">
        <v>25</v>
      </c>
    </row>
    <row r="173" spans="1:7">
      <c r="A173" s="29">
        <v>16363</v>
      </c>
      <c r="B173" s="30" t="s">
        <v>114</v>
      </c>
      <c r="C173" s="30" t="s">
        <v>118</v>
      </c>
      <c r="D173" s="31">
        <v>44945</v>
      </c>
      <c r="E173" s="29" t="s">
        <v>53</v>
      </c>
      <c r="F173" s="48">
        <v>97.6</v>
      </c>
      <c r="G173" s="49" t="s">
        <v>25</v>
      </c>
    </row>
    <row r="174" spans="1:7">
      <c r="A174" s="29">
        <v>16383</v>
      </c>
      <c r="B174" s="30" t="s">
        <v>114</v>
      </c>
      <c r="C174" s="30" t="s">
        <v>118</v>
      </c>
      <c r="D174" s="31">
        <v>44959</v>
      </c>
      <c r="E174" s="29" t="s">
        <v>119</v>
      </c>
      <c r="F174" s="48">
        <v>0</v>
      </c>
      <c r="G174" s="49" t="s">
        <v>25</v>
      </c>
    </row>
    <row r="175" spans="1:7">
      <c r="A175" s="29">
        <v>16385</v>
      </c>
      <c r="B175" s="30" t="s">
        <v>116</v>
      </c>
      <c r="C175" s="30" t="s">
        <v>120</v>
      </c>
      <c r="D175" s="31">
        <v>44957</v>
      </c>
      <c r="E175" s="29" t="s">
        <v>121</v>
      </c>
      <c r="F175" s="48">
        <v>0</v>
      </c>
      <c r="G175" s="49" t="s">
        <v>25</v>
      </c>
    </row>
    <row r="176" spans="1:7">
      <c r="A176" s="29">
        <v>16395</v>
      </c>
      <c r="B176" s="30" t="s">
        <v>114</v>
      </c>
      <c r="C176" s="30" t="s">
        <v>122</v>
      </c>
      <c r="D176" s="31">
        <v>44956</v>
      </c>
      <c r="E176" s="29" t="s">
        <v>123</v>
      </c>
      <c r="F176" s="48">
        <v>150</v>
      </c>
      <c r="G176" s="49" t="s">
        <v>11</v>
      </c>
    </row>
    <row r="177" spans="1:7">
      <c r="A177" s="29">
        <v>16397</v>
      </c>
      <c r="B177" s="30" t="s">
        <v>124</v>
      </c>
      <c r="C177" s="30" t="s">
        <v>125</v>
      </c>
      <c r="D177" s="31">
        <v>44960</v>
      </c>
      <c r="E177" s="29" t="s">
        <v>53</v>
      </c>
      <c r="F177" s="48">
        <v>41</v>
      </c>
      <c r="G177" s="49" t="s">
        <v>25</v>
      </c>
    </row>
    <row r="178" spans="1:7">
      <c r="A178" s="29">
        <v>16398</v>
      </c>
      <c r="B178" s="30" t="s">
        <v>124</v>
      </c>
      <c r="C178" s="30" t="s">
        <v>126</v>
      </c>
      <c r="D178" s="31">
        <v>44960</v>
      </c>
      <c r="E178" s="29" t="s">
        <v>53</v>
      </c>
      <c r="F178" s="48">
        <v>150</v>
      </c>
      <c r="G178" s="49" t="s">
        <v>25</v>
      </c>
    </row>
    <row r="179" spans="1:7">
      <c r="A179" s="29">
        <v>16401</v>
      </c>
      <c r="B179" s="30" t="s">
        <v>124</v>
      </c>
      <c r="C179" s="30" t="s">
        <v>127</v>
      </c>
      <c r="D179" s="31">
        <v>44988</v>
      </c>
      <c r="E179" s="29" t="s">
        <v>128</v>
      </c>
      <c r="F179" s="48">
        <v>92</v>
      </c>
      <c r="G179" s="49" t="s">
        <v>25</v>
      </c>
    </row>
    <row r="180" spans="1:7">
      <c r="A180" s="29">
        <v>16422</v>
      </c>
      <c r="B180" s="30" t="s">
        <v>139</v>
      </c>
      <c r="C180" s="30" t="s">
        <v>295</v>
      </c>
      <c r="D180" s="31">
        <v>44910</v>
      </c>
      <c r="E180" s="29" t="s">
        <v>296</v>
      </c>
      <c r="F180" s="48">
        <v>100.4</v>
      </c>
      <c r="G180" s="49" t="s">
        <v>25</v>
      </c>
    </row>
    <row r="181" spans="1:7">
      <c r="A181" s="29">
        <v>16428</v>
      </c>
      <c r="B181" s="30" t="s">
        <v>124</v>
      </c>
      <c r="C181" s="30" t="s">
        <v>129</v>
      </c>
      <c r="D181" s="31">
        <v>44977</v>
      </c>
      <c r="E181" s="29" t="s">
        <v>130</v>
      </c>
      <c r="F181" s="48">
        <v>84</v>
      </c>
      <c r="G181" s="49" t="s">
        <v>11</v>
      </c>
    </row>
    <row r="182" spans="1:7">
      <c r="A182" s="29">
        <v>16429</v>
      </c>
      <c r="B182" s="30" t="s">
        <v>124</v>
      </c>
      <c r="C182" s="29" t="s">
        <v>131</v>
      </c>
      <c r="D182" s="31">
        <v>44977</v>
      </c>
      <c r="E182" s="30" t="s">
        <v>132</v>
      </c>
      <c r="F182" s="48">
        <v>145</v>
      </c>
      <c r="G182" s="49" t="s">
        <v>11</v>
      </c>
    </row>
    <row r="183" spans="1:7">
      <c r="A183" s="29">
        <v>16435</v>
      </c>
      <c r="B183" s="30" t="s">
        <v>133</v>
      </c>
      <c r="C183" s="30" t="s">
        <v>134</v>
      </c>
      <c r="D183" s="31">
        <v>44980</v>
      </c>
      <c r="E183" s="29" t="s">
        <v>53</v>
      </c>
      <c r="F183" s="48">
        <v>3.6</v>
      </c>
      <c r="G183" s="49" t="s">
        <v>25</v>
      </c>
    </row>
    <row r="184" spans="1:7">
      <c r="A184" s="29">
        <v>16436</v>
      </c>
      <c r="B184" s="30" t="s">
        <v>133</v>
      </c>
      <c r="C184" s="30" t="s">
        <v>135</v>
      </c>
      <c r="D184" s="31">
        <v>45008</v>
      </c>
      <c r="E184" s="29" t="s">
        <v>136</v>
      </c>
      <c r="F184" s="48">
        <v>0</v>
      </c>
      <c r="G184" s="49" t="s">
        <v>25</v>
      </c>
    </row>
    <row r="185" spans="1:7">
      <c r="A185" s="29">
        <v>16459</v>
      </c>
      <c r="B185" s="30" t="s">
        <v>124</v>
      </c>
      <c r="C185" s="30" t="s">
        <v>137</v>
      </c>
      <c r="D185" s="31">
        <v>44991</v>
      </c>
      <c r="E185" s="29" t="s">
        <v>138</v>
      </c>
      <c r="F185" s="48">
        <v>372.95</v>
      </c>
      <c r="G185" s="49" t="s">
        <v>11</v>
      </c>
    </row>
    <row r="186" spans="1:7">
      <c r="A186" s="29">
        <v>16464</v>
      </c>
      <c r="B186" s="30" t="s">
        <v>139</v>
      </c>
      <c r="C186" s="30" t="s">
        <v>289</v>
      </c>
      <c r="D186" s="31">
        <v>44991</v>
      </c>
      <c r="E186" s="29" t="s">
        <v>140</v>
      </c>
      <c r="F186" s="48">
        <v>0</v>
      </c>
      <c r="G186" s="49" t="s">
        <v>11</v>
      </c>
    </row>
    <row r="187" spans="1:7">
      <c r="A187" s="29">
        <v>16523</v>
      </c>
      <c r="B187" s="30" t="s">
        <v>124</v>
      </c>
      <c r="C187" s="30" t="s">
        <v>141</v>
      </c>
      <c r="D187" s="31">
        <v>45015</v>
      </c>
      <c r="E187" s="29" t="s">
        <v>142</v>
      </c>
      <c r="F187" s="48">
        <v>22</v>
      </c>
      <c r="G187" s="49" t="s">
        <v>11</v>
      </c>
    </row>
    <row r="188" spans="1:7">
      <c r="A188" s="29">
        <v>16524</v>
      </c>
      <c r="B188" s="30" t="s">
        <v>124</v>
      </c>
      <c r="C188" s="30" t="s">
        <v>141</v>
      </c>
      <c r="D188" s="31">
        <v>45015</v>
      </c>
      <c r="E188" s="29" t="s">
        <v>142</v>
      </c>
      <c r="F188" s="48">
        <v>59.5</v>
      </c>
      <c r="G188" s="49" t="s">
        <v>11</v>
      </c>
    </row>
    <row r="189" spans="1:7">
      <c r="A189" s="29">
        <v>16525</v>
      </c>
      <c r="B189" s="30" t="s">
        <v>124</v>
      </c>
      <c r="C189" s="30" t="s">
        <v>143</v>
      </c>
      <c r="D189" s="31">
        <v>45015</v>
      </c>
      <c r="E189" s="29" t="s">
        <v>144</v>
      </c>
      <c r="F189" s="48">
        <v>27.34</v>
      </c>
      <c r="G189" s="49" t="s">
        <v>11</v>
      </c>
    </row>
    <row r="190" spans="1:7">
      <c r="A190" s="29">
        <v>16526</v>
      </c>
      <c r="B190" s="30" t="s">
        <v>124</v>
      </c>
      <c r="C190" s="30" t="s">
        <v>143</v>
      </c>
      <c r="D190" s="31">
        <v>45015</v>
      </c>
      <c r="E190" s="29" t="s">
        <v>144</v>
      </c>
      <c r="F190" s="48">
        <v>48.21</v>
      </c>
      <c r="G190" s="49" t="s">
        <v>11</v>
      </c>
    </row>
    <row r="191" spans="1:7">
      <c r="A191" s="29">
        <v>16552</v>
      </c>
      <c r="B191" s="30" t="s">
        <v>288</v>
      </c>
      <c r="C191" s="30" t="s">
        <v>145</v>
      </c>
      <c r="D191" s="31">
        <v>45022</v>
      </c>
      <c r="E191" s="29" t="s">
        <v>53</v>
      </c>
      <c r="F191" s="48">
        <v>112.86</v>
      </c>
      <c r="G191" s="49" t="s">
        <v>25</v>
      </c>
    </row>
    <row r="192" spans="1:7">
      <c r="A192" s="29">
        <v>16701</v>
      </c>
      <c r="B192" s="30" t="s">
        <v>124</v>
      </c>
      <c r="C192" s="30" t="s">
        <v>146</v>
      </c>
      <c r="D192" s="31">
        <v>45089</v>
      </c>
      <c r="E192" s="29" t="s">
        <v>53</v>
      </c>
      <c r="F192" s="48">
        <v>60</v>
      </c>
      <c r="G192" s="49" t="s">
        <v>25</v>
      </c>
    </row>
    <row r="193" spans="1:7">
      <c r="A193" s="29">
        <v>16702</v>
      </c>
      <c r="B193" s="30" t="s">
        <v>124</v>
      </c>
      <c r="C193" s="30" t="s">
        <v>146</v>
      </c>
      <c r="D193" s="31">
        <v>45096</v>
      </c>
      <c r="E193" s="29" t="s">
        <v>128</v>
      </c>
      <c r="F193" s="48">
        <v>39</v>
      </c>
      <c r="G193" s="49" t="s">
        <v>25</v>
      </c>
    </row>
    <row r="194" spans="1:7">
      <c r="A194" s="29">
        <v>16704</v>
      </c>
      <c r="B194" s="30" t="s">
        <v>124</v>
      </c>
      <c r="C194" s="30" t="s">
        <v>147</v>
      </c>
      <c r="D194" s="31">
        <v>45089</v>
      </c>
      <c r="E194" s="29" t="s">
        <v>148</v>
      </c>
      <c r="F194" s="48">
        <v>28.09</v>
      </c>
      <c r="G194" s="49" t="s">
        <v>11</v>
      </c>
    </row>
    <row r="195" spans="1:7">
      <c r="A195" s="29">
        <v>16707</v>
      </c>
      <c r="B195" s="30" t="s">
        <v>124</v>
      </c>
      <c r="C195" s="30" t="s">
        <v>293</v>
      </c>
      <c r="D195" s="31">
        <v>45092</v>
      </c>
      <c r="E195" s="29" t="s">
        <v>294</v>
      </c>
      <c r="F195" s="48">
        <v>273.63</v>
      </c>
      <c r="G195" s="49" t="s">
        <v>11</v>
      </c>
    </row>
    <row r="196" spans="1:7">
      <c r="A196" s="29">
        <v>16708</v>
      </c>
      <c r="B196" s="30" t="s">
        <v>290</v>
      </c>
      <c r="C196" s="30" t="s">
        <v>292</v>
      </c>
      <c r="D196" s="31">
        <v>45092</v>
      </c>
      <c r="E196" s="29" t="s">
        <v>294</v>
      </c>
      <c r="F196" s="48">
        <v>273.63</v>
      </c>
      <c r="G196" s="49" t="s">
        <v>11</v>
      </c>
    </row>
    <row r="197" spans="1:7">
      <c r="A197" s="29">
        <v>16728</v>
      </c>
      <c r="B197" s="30" t="s">
        <v>124</v>
      </c>
      <c r="C197" s="30" t="s">
        <v>291</v>
      </c>
      <c r="D197" s="31">
        <v>45099</v>
      </c>
      <c r="E197" s="29" t="s">
        <v>148</v>
      </c>
      <c r="F197" s="48">
        <v>102.74</v>
      </c>
      <c r="G197" s="49" t="s">
        <v>11</v>
      </c>
    </row>
    <row r="198" spans="1:7">
      <c r="A198" s="61">
        <v>16804</v>
      </c>
      <c r="B198" s="62" t="s">
        <v>346</v>
      </c>
      <c r="C198" s="62" t="s">
        <v>347</v>
      </c>
      <c r="D198" s="63">
        <v>45183</v>
      </c>
      <c r="E198" s="61" t="s">
        <v>348</v>
      </c>
      <c r="F198" s="64">
        <v>35</v>
      </c>
      <c r="G198" s="60" t="s">
        <v>25</v>
      </c>
    </row>
    <row r="199" spans="1:7">
      <c r="A199" s="61">
        <v>16805</v>
      </c>
      <c r="B199" s="62" t="s">
        <v>346</v>
      </c>
      <c r="C199" s="62" t="s">
        <v>347</v>
      </c>
      <c r="D199" s="63">
        <v>45183</v>
      </c>
      <c r="E199" s="61" t="s">
        <v>53</v>
      </c>
      <c r="F199" s="64">
        <v>118.5</v>
      </c>
      <c r="G199" s="60" t="s">
        <v>25</v>
      </c>
    </row>
    <row r="200" spans="1:7">
      <c r="A200" s="29">
        <v>16900</v>
      </c>
      <c r="B200" s="30" t="s">
        <v>124</v>
      </c>
      <c r="C200" s="30" t="s">
        <v>614</v>
      </c>
      <c r="D200" s="31">
        <v>45230</v>
      </c>
      <c r="E200" s="29" t="s">
        <v>621</v>
      </c>
      <c r="F200" s="48">
        <v>340.91</v>
      </c>
      <c r="G200" s="49" t="s">
        <v>11</v>
      </c>
    </row>
    <row r="201" spans="1:7">
      <c r="A201" s="29">
        <v>16904</v>
      </c>
      <c r="B201" s="30" t="s">
        <v>625</v>
      </c>
      <c r="C201" s="30" t="s">
        <v>615</v>
      </c>
      <c r="D201" s="31">
        <v>45238</v>
      </c>
      <c r="E201" s="29" t="s">
        <v>622</v>
      </c>
      <c r="F201" s="48">
        <v>70</v>
      </c>
      <c r="G201" s="49" t="s">
        <v>25</v>
      </c>
    </row>
    <row r="202" spans="1:7">
      <c r="A202" s="29">
        <v>16905</v>
      </c>
      <c r="B202" s="30" t="s">
        <v>625</v>
      </c>
      <c r="C202" s="30" t="s">
        <v>616</v>
      </c>
      <c r="D202" s="31">
        <v>45236</v>
      </c>
      <c r="E202" s="29" t="s">
        <v>53</v>
      </c>
      <c r="F202" s="48">
        <v>234</v>
      </c>
      <c r="G202" s="49" t="s">
        <v>25</v>
      </c>
    </row>
    <row r="203" spans="1:7">
      <c r="A203" s="29">
        <v>16908</v>
      </c>
      <c r="B203" s="30" t="s">
        <v>288</v>
      </c>
      <c r="C203" s="30" t="s">
        <v>617</v>
      </c>
      <c r="D203" s="31">
        <v>45238</v>
      </c>
      <c r="E203" s="29" t="s">
        <v>623</v>
      </c>
      <c r="F203" s="48">
        <v>75</v>
      </c>
      <c r="G203" s="49" t="s">
        <v>25</v>
      </c>
    </row>
    <row r="204" spans="1:7">
      <c r="A204" s="29">
        <v>16909</v>
      </c>
      <c r="B204" s="30" t="s">
        <v>288</v>
      </c>
      <c r="C204" s="30" t="s">
        <v>618</v>
      </c>
      <c r="D204" s="31">
        <v>45237</v>
      </c>
      <c r="E204" s="29" t="s">
        <v>53</v>
      </c>
      <c r="F204" s="48">
        <v>92</v>
      </c>
      <c r="G204" s="49" t="s">
        <v>25</v>
      </c>
    </row>
    <row r="205" spans="1:7">
      <c r="A205" s="29">
        <v>16910</v>
      </c>
      <c r="B205" s="30" t="s">
        <v>626</v>
      </c>
      <c r="C205" s="30" t="s">
        <v>619</v>
      </c>
      <c r="D205" s="31">
        <v>45238</v>
      </c>
      <c r="E205" s="29" t="s">
        <v>624</v>
      </c>
      <c r="F205" s="48">
        <v>60</v>
      </c>
      <c r="G205" s="49" t="s">
        <v>25</v>
      </c>
    </row>
    <row r="206" spans="1:7">
      <c r="A206" s="61">
        <v>16911</v>
      </c>
      <c r="B206" s="62" t="s">
        <v>626</v>
      </c>
      <c r="C206" s="62" t="s">
        <v>620</v>
      </c>
      <c r="D206" s="63">
        <v>45237</v>
      </c>
      <c r="E206" s="61" t="s">
        <v>53</v>
      </c>
      <c r="F206" s="64">
        <v>92</v>
      </c>
      <c r="G206" s="60" t="s">
        <v>25</v>
      </c>
    </row>
    <row r="207" spans="1:7" ht="15" customHeight="1">
      <c r="A207" s="249" t="s">
        <v>316</v>
      </c>
      <c r="B207" s="250"/>
      <c r="C207" s="250"/>
      <c r="D207" s="250"/>
      <c r="E207" s="251"/>
      <c r="F207" s="263">
        <f>SUBTOTAL(109,Tableau2[Montant engagé sur l''exercice])</f>
        <v>3512.4599999999996</v>
      </c>
      <c r="G207" s="257"/>
    </row>
    <row r="208" spans="1:7">
      <c r="A208" s="252"/>
      <c r="B208" s="253"/>
      <c r="C208" s="253"/>
      <c r="D208" s="253"/>
      <c r="E208" s="254"/>
      <c r="F208" s="264"/>
      <c r="G208" s="257"/>
    </row>
    <row r="209" spans="1:7">
      <c r="A209" s="248"/>
      <c r="B209" s="248"/>
      <c r="C209" s="248"/>
      <c r="D209" s="248"/>
      <c r="E209" s="248"/>
      <c r="F209" s="248"/>
      <c r="G209" s="2"/>
    </row>
    <row r="210" spans="1:7">
      <c r="A210" s="248"/>
      <c r="B210" s="248"/>
      <c r="C210" s="248"/>
      <c r="D210" s="248"/>
      <c r="E210" s="248"/>
      <c r="F210" s="248"/>
      <c r="G210" s="3"/>
    </row>
    <row r="211" spans="1:7">
      <c r="A211" s="248"/>
      <c r="B211" s="248"/>
      <c r="C211" s="248"/>
      <c r="D211" s="248"/>
      <c r="E211" s="248"/>
      <c r="F211" s="248"/>
      <c r="G211" s="3"/>
    </row>
    <row r="212" spans="1:7">
      <c r="A212" s="248"/>
      <c r="B212" s="248"/>
      <c r="C212" s="248"/>
      <c r="D212" s="248"/>
      <c r="E212" s="248"/>
      <c r="F212" s="248"/>
      <c r="G212" s="3"/>
    </row>
    <row r="213" spans="1:7" ht="15" customHeight="1">
      <c r="A213" s="248" t="s">
        <v>1</v>
      </c>
      <c r="B213" s="248"/>
      <c r="C213" s="4"/>
      <c r="D213" s="248"/>
      <c r="E213" s="248"/>
      <c r="F213" s="248"/>
      <c r="G213" s="3"/>
    </row>
    <row r="214" spans="1:7" ht="25">
      <c r="A214" s="258" t="s">
        <v>269</v>
      </c>
      <c r="B214" s="258"/>
      <c r="C214" s="258"/>
      <c r="D214" s="248"/>
      <c r="E214" s="248"/>
      <c r="F214" s="248"/>
      <c r="G214" s="3"/>
    </row>
    <row r="215" spans="1:7" ht="18">
      <c r="A215" s="2"/>
      <c r="B215" s="4"/>
      <c r="C215" s="40" t="s">
        <v>263</v>
      </c>
      <c r="D215" s="41">
        <v>11292.8</v>
      </c>
      <c r="E215" s="2"/>
      <c r="F215" s="2"/>
      <c r="G215" s="4"/>
    </row>
    <row r="216" spans="1:7" ht="18">
      <c r="A216" s="2"/>
      <c r="B216" s="4"/>
      <c r="C216" s="40" t="s">
        <v>275</v>
      </c>
      <c r="D216" s="41">
        <f>F270</f>
        <v>10340.899999999996</v>
      </c>
      <c r="E216" s="2"/>
      <c r="F216" s="2"/>
      <c r="G216" s="4"/>
    </row>
    <row r="217" spans="1:7" ht="18">
      <c r="A217" s="2"/>
      <c r="B217" s="4"/>
      <c r="C217" s="39" t="s">
        <v>276</v>
      </c>
      <c r="D217" s="33">
        <f>D215-D216</f>
        <v>951.90000000000327</v>
      </c>
      <c r="E217" s="2"/>
      <c r="F217" s="2"/>
      <c r="G217" s="4"/>
    </row>
    <row r="218" spans="1:7" ht="23">
      <c r="A218" s="2"/>
      <c r="B218" s="4"/>
      <c r="C218" s="8" t="s">
        <v>277</v>
      </c>
      <c r="D218" s="84">
        <f>(D216/D215)*100</f>
        <v>91.570735335789138</v>
      </c>
      <c r="E218" s="2"/>
      <c r="F218" s="2"/>
      <c r="G218" s="4"/>
    </row>
    <row r="219" spans="1:7">
      <c r="A219" s="2"/>
      <c r="B219" s="4"/>
      <c r="C219" s="4"/>
      <c r="D219" s="4"/>
      <c r="E219" s="2"/>
      <c r="F219" s="2"/>
      <c r="G219" s="4"/>
    </row>
    <row r="220" spans="1:7">
      <c r="A220" s="2"/>
      <c r="B220" s="4"/>
      <c r="C220" s="4"/>
      <c r="D220" s="4"/>
      <c r="E220" s="2"/>
      <c r="F220" s="2"/>
      <c r="G220" s="4"/>
    </row>
    <row r="221" spans="1:7">
      <c r="A221" s="4"/>
      <c r="B221" s="4"/>
      <c r="C221" s="4"/>
      <c r="D221" s="4"/>
      <c r="E221" s="4"/>
      <c r="F221" s="4"/>
      <c r="G221" s="4"/>
    </row>
    <row r="222" spans="1:7">
      <c r="A222" s="4"/>
      <c r="B222" s="4"/>
      <c r="C222" s="4"/>
      <c r="D222" s="4"/>
      <c r="E222" s="4"/>
      <c r="F222" s="4"/>
      <c r="G222" s="4"/>
    </row>
    <row r="223" spans="1:7" ht="31">
      <c r="A223" s="14" t="s">
        <v>2</v>
      </c>
      <c r="B223" s="15" t="s">
        <v>3</v>
      </c>
      <c r="C223" s="15" t="s">
        <v>4</v>
      </c>
      <c r="D223" s="14" t="s">
        <v>5</v>
      </c>
      <c r="E223" s="14" t="s">
        <v>6</v>
      </c>
      <c r="F223" s="15" t="s">
        <v>345</v>
      </c>
      <c r="G223" s="16" t="s">
        <v>8</v>
      </c>
    </row>
    <row r="224" spans="1:7">
      <c r="A224" s="25">
        <v>16417</v>
      </c>
      <c r="B224" s="26" t="s">
        <v>572</v>
      </c>
      <c r="C224" s="26" t="s">
        <v>153</v>
      </c>
      <c r="D224" s="27">
        <v>44971</v>
      </c>
      <c r="E224" s="25" t="s">
        <v>154</v>
      </c>
      <c r="F224" s="34">
        <v>94.17</v>
      </c>
      <c r="G224" s="28" t="s">
        <v>11</v>
      </c>
    </row>
    <row r="225" spans="1:7">
      <c r="A225" s="29">
        <v>16418</v>
      </c>
      <c r="B225" s="30" t="s">
        <v>572</v>
      </c>
      <c r="C225" s="30" t="s">
        <v>155</v>
      </c>
      <c r="D225" s="31">
        <v>44971</v>
      </c>
      <c r="E225" s="29" t="s">
        <v>156</v>
      </c>
      <c r="F225" s="35">
        <v>486.61</v>
      </c>
      <c r="G225" s="32" t="s">
        <v>11</v>
      </c>
    </row>
    <row r="226" spans="1:7">
      <c r="A226" s="25">
        <v>16419</v>
      </c>
      <c r="B226" s="26" t="s">
        <v>572</v>
      </c>
      <c r="C226" s="26" t="s">
        <v>155</v>
      </c>
      <c r="D226" s="27">
        <v>44971</v>
      </c>
      <c r="E226" s="25" t="s">
        <v>156</v>
      </c>
      <c r="F226" s="34">
        <v>18.989999999999998</v>
      </c>
      <c r="G226" s="28" t="s">
        <v>11</v>
      </c>
    </row>
    <row r="227" spans="1:7">
      <c r="A227" s="29">
        <v>16483</v>
      </c>
      <c r="B227" s="30" t="s">
        <v>268</v>
      </c>
      <c r="C227" s="30" t="s">
        <v>157</v>
      </c>
      <c r="D227" s="31">
        <v>45000</v>
      </c>
      <c r="E227" s="29" t="s">
        <v>16</v>
      </c>
      <c r="F227" s="35">
        <v>85.84</v>
      </c>
      <c r="G227" s="32" t="s">
        <v>11</v>
      </c>
    </row>
    <row r="228" spans="1:7">
      <c r="A228" s="25">
        <v>16549</v>
      </c>
      <c r="B228" s="26" t="s">
        <v>268</v>
      </c>
      <c r="C228" s="26" t="s">
        <v>158</v>
      </c>
      <c r="D228" s="27">
        <v>45021</v>
      </c>
      <c r="E228" s="25" t="s">
        <v>579</v>
      </c>
      <c r="F228" s="34">
        <v>0</v>
      </c>
      <c r="G228" s="28" t="s">
        <v>25</v>
      </c>
    </row>
    <row r="229" spans="1:7">
      <c r="A229" s="29">
        <v>16571</v>
      </c>
      <c r="B229" s="30" t="s">
        <v>268</v>
      </c>
      <c r="C229" s="30" t="s">
        <v>159</v>
      </c>
      <c r="D229" s="31">
        <v>45033</v>
      </c>
      <c r="E229" s="29" t="s">
        <v>156</v>
      </c>
      <c r="F229" s="35">
        <v>18.8</v>
      </c>
      <c r="G229" s="32" t="s">
        <v>11</v>
      </c>
    </row>
    <row r="230" spans="1:7">
      <c r="A230" s="25">
        <v>16572</v>
      </c>
      <c r="B230" s="26" t="s">
        <v>349</v>
      </c>
      <c r="C230" s="26" t="s">
        <v>160</v>
      </c>
      <c r="D230" s="27">
        <v>45033</v>
      </c>
      <c r="E230" s="25" t="s">
        <v>156</v>
      </c>
      <c r="F230" s="34">
        <v>267.04000000000002</v>
      </c>
      <c r="G230" s="28" t="s">
        <v>11</v>
      </c>
    </row>
    <row r="231" spans="1:7">
      <c r="A231" s="29">
        <v>16575</v>
      </c>
      <c r="B231" s="30" t="s">
        <v>349</v>
      </c>
      <c r="C231" s="30" t="s">
        <v>161</v>
      </c>
      <c r="D231" s="31">
        <v>45033</v>
      </c>
      <c r="E231" s="29" t="s">
        <v>156</v>
      </c>
      <c r="F231" s="35">
        <v>37.58</v>
      </c>
      <c r="G231" s="32" t="s">
        <v>11</v>
      </c>
    </row>
    <row r="232" spans="1:7">
      <c r="A232" s="25">
        <v>16628</v>
      </c>
      <c r="B232" s="26" t="s">
        <v>268</v>
      </c>
      <c r="C232" s="26" t="s">
        <v>162</v>
      </c>
      <c r="D232" s="27">
        <v>44927</v>
      </c>
      <c r="E232" s="25" t="s">
        <v>579</v>
      </c>
      <c r="F232" s="34">
        <v>0</v>
      </c>
      <c r="G232" s="28" t="s">
        <v>25</v>
      </c>
    </row>
    <row r="233" spans="1:7">
      <c r="A233" s="29">
        <v>16631</v>
      </c>
      <c r="B233" s="30" t="s">
        <v>268</v>
      </c>
      <c r="C233" s="30" t="s">
        <v>163</v>
      </c>
      <c r="D233" s="31">
        <v>45057</v>
      </c>
      <c r="E233" s="29" t="s">
        <v>156</v>
      </c>
      <c r="F233" s="35">
        <v>64.61</v>
      </c>
      <c r="G233" s="32" t="s">
        <v>11</v>
      </c>
    </row>
    <row r="234" spans="1:7">
      <c r="A234" s="25">
        <v>16632</v>
      </c>
      <c r="B234" s="26" t="s">
        <v>268</v>
      </c>
      <c r="C234" s="26" t="s">
        <v>627</v>
      </c>
      <c r="D234" s="27">
        <v>45057</v>
      </c>
      <c r="E234" s="25" t="s">
        <v>164</v>
      </c>
      <c r="F234" s="34">
        <v>36.36</v>
      </c>
      <c r="G234" s="28" t="s">
        <v>11</v>
      </c>
    </row>
    <row r="235" spans="1:7">
      <c r="A235" s="29">
        <v>16633</v>
      </c>
      <c r="B235" s="30" t="s">
        <v>268</v>
      </c>
      <c r="C235" s="29" t="s">
        <v>628</v>
      </c>
      <c r="D235" s="31">
        <v>45057</v>
      </c>
      <c r="E235" s="30" t="s">
        <v>154</v>
      </c>
      <c r="F235" s="35">
        <v>187.98</v>
      </c>
      <c r="G235" s="32" t="s">
        <v>11</v>
      </c>
    </row>
    <row r="236" spans="1:7">
      <c r="A236" s="25">
        <v>16634</v>
      </c>
      <c r="B236" s="26" t="s">
        <v>268</v>
      </c>
      <c r="C236" s="26" t="s">
        <v>165</v>
      </c>
      <c r="D236" s="27">
        <v>45057</v>
      </c>
      <c r="E236" s="25" t="s">
        <v>156</v>
      </c>
      <c r="F236" s="34">
        <v>116.92</v>
      </c>
      <c r="G236" s="28" t="s">
        <v>11</v>
      </c>
    </row>
    <row r="237" spans="1:7">
      <c r="A237" s="29">
        <v>16635</v>
      </c>
      <c r="B237" s="30" t="s">
        <v>268</v>
      </c>
      <c r="C237" s="30" t="s">
        <v>166</v>
      </c>
      <c r="D237" s="31">
        <v>45057</v>
      </c>
      <c r="E237" s="29" t="s">
        <v>167</v>
      </c>
      <c r="F237" s="35">
        <v>192.99</v>
      </c>
      <c r="G237" s="32" t="s">
        <v>11</v>
      </c>
    </row>
    <row r="238" spans="1:7">
      <c r="A238" s="25">
        <v>16637</v>
      </c>
      <c r="B238" s="26" t="s">
        <v>104</v>
      </c>
      <c r="C238" s="26" t="s">
        <v>168</v>
      </c>
      <c r="D238" s="27">
        <v>45058</v>
      </c>
      <c r="E238" s="25" t="s">
        <v>169</v>
      </c>
      <c r="F238" s="34">
        <v>35.4</v>
      </c>
      <c r="G238" s="28" t="s">
        <v>11</v>
      </c>
    </row>
    <row r="239" spans="1:7">
      <c r="A239" s="29">
        <v>16644</v>
      </c>
      <c r="B239" s="30" t="s">
        <v>268</v>
      </c>
      <c r="C239" s="30" t="s">
        <v>170</v>
      </c>
      <c r="D239" s="31">
        <v>45068</v>
      </c>
      <c r="E239" s="29" t="s">
        <v>14</v>
      </c>
      <c r="F239" s="35">
        <v>135</v>
      </c>
      <c r="G239" s="32" t="s">
        <v>11</v>
      </c>
    </row>
    <row r="240" spans="1:7">
      <c r="A240" s="25">
        <v>16648</v>
      </c>
      <c r="B240" s="26" t="s">
        <v>268</v>
      </c>
      <c r="C240" s="26" t="s">
        <v>171</v>
      </c>
      <c r="D240" s="27">
        <v>45069</v>
      </c>
      <c r="E240" s="25" t="s">
        <v>156</v>
      </c>
      <c r="F240" s="34">
        <v>33.049999999999997</v>
      </c>
      <c r="G240" s="28" t="s">
        <v>11</v>
      </c>
    </row>
    <row r="241" spans="1:7">
      <c r="A241" s="29">
        <v>16668</v>
      </c>
      <c r="B241" s="30" t="s">
        <v>572</v>
      </c>
      <c r="C241" s="30" t="s">
        <v>172</v>
      </c>
      <c r="D241" s="31">
        <v>45077</v>
      </c>
      <c r="E241" s="29" t="s">
        <v>173</v>
      </c>
      <c r="F241" s="35">
        <v>2937.12</v>
      </c>
      <c r="G241" s="32" t="s">
        <v>11</v>
      </c>
    </row>
    <row r="242" spans="1:7">
      <c r="A242" s="25">
        <v>16670</v>
      </c>
      <c r="B242" s="26" t="s">
        <v>268</v>
      </c>
      <c r="C242" s="26" t="s">
        <v>174</v>
      </c>
      <c r="D242" s="27">
        <v>45077</v>
      </c>
      <c r="E242" s="25" t="s">
        <v>156</v>
      </c>
      <c r="F242" s="34">
        <v>84.37</v>
      </c>
      <c r="G242" s="28" t="s">
        <v>11</v>
      </c>
    </row>
    <row r="243" spans="1:7">
      <c r="A243" s="29">
        <v>16671</v>
      </c>
      <c r="B243" s="30" t="s">
        <v>572</v>
      </c>
      <c r="C243" s="30" t="s">
        <v>175</v>
      </c>
      <c r="D243" s="31">
        <v>45077</v>
      </c>
      <c r="E243" s="29" t="s">
        <v>176</v>
      </c>
      <c r="F243" s="35">
        <v>92.05</v>
      </c>
      <c r="G243" s="32" t="s">
        <v>11</v>
      </c>
    </row>
    <row r="244" spans="1:7">
      <c r="A244" s="25">
        <v>16672</v>
      </c>
      <c r="B244" s="26" t="s">
        <v>572</v>
      </c>
      <c r="C244" s="26" t="s">
        <v>177</v>
      </c>
      <c r="D244" s="27">
        <v>45077</v>
      </c>
      <c r="E244" s="25" t="s">
        <v>176</v>
      </c>
      <c r="F244" s="34">
        <v>70.8</v>
      </c>
      <c r="G244" s="28" t="s">
        <v>11</v>
      </c>
    </row>
    <row r="245" spans="1:7">
      <c r="A245" s="29">
        <v>16673</v>
      </c>
      <c r="B245" s="30" t="s">
        <v>572</v>
      </c>
      <c r="C245" s="30" t="s">
        <v>178</v>
      </c>
      <c r="D245" s="31">
        <v>45077</v>
      </c>
      <c r="E245" s="29" t="s">
        <v>176</v>
      </c>
      <c r="F245" s="35">
        <v>62.9</v>
      </c>
      <c r="G245" s="32" t="s">
        <v>11</v>
      </c>
    </row>
    <row r="246" spans="1:7">
      <c r="A246" s="25">
        <v>16674</v>
      </c>
      <c r="B246" s="26" t="s">
        <v>572</v>
      </c>
      <c r="C246" s="26" t="s">
        <v>179</v>
      </c>
      <c r="D246" s="27">
        <v>45077</v>
      </c>
      <c r="E246" s="25" t="s">
        <v>180</v>
      </c>
      <c r="F246" s="34">
        <v>139.54</v>
      </c>
      <c r="G246" s="28" t="s">
        <v>11</v>
      </c>
    </row>
    <row r="247" spans="1:7">
      <c r="A247" s="29">
        <v>16722</v>
      </c>
      <c r="B247" s="30" t="s">
        <v>104</v>
      </c>
      <c r="C247" s="30" t="s">
        <v>321</v>
      </c>
      <c r="D247" s="31">
        <v>45098</v>
      </c>
      <c r="E247" s="29" t="s">
        <v>322</v>
      </c>
      <c r="F247" s="35">
        <v>203.03</v>
      </c>
      <c r="G247" s="32" t="s">
        <v>11</v>
      </c>
    </row>
    <row r="248" spans="1:7">
      <c r="A248" s="25">
        <v>16734</v>
      </c>
      <c r="B248" s="26" t="s">
        <v>104</v>
      </c>
      <c r="C248" s="26" t="s">
        <v>318</v>
      </c>
      <c r="D248" s="27">
        <v>45100</v>
      </c>
      <c r="E248" s="25" t="s">
        <v>323</v>
      </c>
      <c r="F248" s="34">
        <v>0</v>
      </c>
      <c r="G248" s="28" t="s">
        <v>11</v>
      </c>
    </row>
    <row r="249" spans="1:7">
      <c r="A249" s="29">
        <v>16768</v>
      </c>
      <c r="B249" s="30" t="s">
        <v>184</v>
      </c>
      <c r="C249" s="30" t="s">
        <v>637</v>
      </c>
      <c r="D249" s="31">
        <v>45117</v>
      </c>
      <c r="E249" s="29" t="s">
        <v>173</v>
      </c>
      <c r="F249" s="35">
        <v>1430.56</v>
      </c>
      <c r="G249" s="32" t="s">
        <v>11</v>
      </c>
    </row>
    <row r="250" spans="1:7">
      <c r="A250" s="25">
        <v>16771</v>
      </c>
      <c r="B250" s="26" t="s">
        <v>317</v>
      </c>
      <c r="C250" s="26" t="s">
        <v>319</v>
      </c>
      <c r="D250" s="27">
        <v>45118</v>
      </c>
      <c r="E250" s="25" t="s">
        <v>324</v>
      </c>
      <c r="F250" s="34">
        <v>140</v>
      </c>
      <c r="G250" s="28" t="s">
        <v>11</v>
      </c>
    </row>
    <row r="251" spans="1:7">
      <c r="A251" s="29">
        <v>16772</v>
      </c>
      <c r="B251" s="30" t="s">
        <v>104</v>
      </c>
      <c r="C251" s="30" t="s">
        <v>320</v>
      </c>
      <c r="D251" s="31">
        <v>45118</v>
      </c>
      <c r="E251" s="29" t="s">
        <v>325</v>
      </c>
      <c r="F251" s="35">
        <v>129.01</v>
      </c>
      <c r="G251" s="32" t="s">
        <v>11</v>
      </c>
    </row>
    <row r="252" spans="1:7">
      <c r="A252" s="25">
        <v>16778</v>
      </c>
      <c r="B252" s="26" t="s">
        <v>317</v>
      </c>
      <c r="C252" s="26" t="s">
        <v>351</v>
      </c>
      <c r="D252" s="27">
        <v>45118</v>
      </c>
      <c r="E252" s="25" t="s">
        <v>176</v>
      </c>
      <c r="F252" s="34">
        <v>65.69</v>
      </c>
      <c r="G252" s="28" t="s">
        <v>11</v>
      </c>
    </row>
    <row r="253" spans="1:7" s="65" customFormat="1">
      <c r="A253" s="29">
        <v>16798</v>
      </c>
      <c r="B253" s="30" t="s">
        <v>349</v>
      </c>
      <c r="C253" s="30" t="s">
        <v>350</v>
      </c>
      <c r="D253" s="31">
        <v>45128</v>
      </c>
      <c r="E253" s="29" t="s">
        <v>176</v>
      </c>
      <c r="F253" s="35">
        <v>42.16</v>
      </c>
      <c r="G253" s="32" t="s">
        <v>11</v>
      </c>
    </row>
    <row r="254" spans="1:7">
      <c r="A254" s="25">
        <v>16800</v>
      </c>
      <c r="B254" s="26" t="s">
        <v>104</v>
      </c>
      <c r="C254" s="26" t="s">
        <v>352</v>
      </c>
      <c r="D254" s="27">
        <v>45131</v>
      </c>
      <c r="E254" s="25" t="s">
        <v>353</v>
      </c>
      <c r="F254" s="34">
        <v>28.98</v>
      </c>
      <c r="G254" s="28" t="s">
        <v>11</v>
      </c>
    </row>
    <row r="255" spans="1:7">
      <c r="A255" s="29">
        <v>16820</v>
      </c>
      <c r="B255" s="30" t="s">
        <v>567</v>
      </c>
      <c r="C255" s="30" t="s">
        <v>568</v>
      </c>
      <c r="D255" s="31">
        <v>45183</v>
      </c>
      <c r="E255" s="29" t="s">
        <v>580</v>
      </c>
      <c r="F255" s="35">
        <v>905</v>
      </c>
      <c r="G255" s="32" t="s">
        <v>569</v>
      </c>
    </row>
    <row r="256" spans="1:7">
      <c r="A256" s="25">
        <v>16828</v>
      </c>
      <c r="B256" s="26" t="s">
        <v>570</v>
      </c>
      <c r="C256" s="26" t="s">
        <v>571</v>
      </c>
      <c r="D256" s="27">
        <v>45196</v>
      </c>
      <c r="E256" s="25" t="s">
        <v>580</v>
      </c>
      <c r="F256" s="34">
        <v>58.29</v>
      </c>
      <c r="G256" s="28" t="s">
        <v>11</v>
      </c>
    </row>
    <row r="257" spans="1:7">
      <c r="A257" s="29">
        <v>16829</v>
      </c>
      <c r="B257" s="30" t="s">
        <v>572</v>
      </c>
      <c r="C257" s="30" t="s">
        <v>573</v>
      </c>
      <c r="D257" s="31">
        <v>45196</v>
      </c>
      <c r="E257" s="29" t="s">
        <v>156</v>
      </c>
      <c r="F257" s="35">
        <v>30</v>
      </c>
      <c r="G257" s="32" t="s">
        <v>11</v>
      </c>
    </row>
    <row r="258" spans="1:7">
      <c r="A258" s="25">
        <v>16830</v>
      </c>
      <c r="B258" s="26" t="s">
        <v>572</v>
      </c>
      <c r="C258" s="26" t="s">
        <v>574</v>
      </c>
      <c r="D258" s="27">
        <v>45196</v>
      </c>
      <c r="E258" s="25" t="s">
        <v>156</v>
      </c>
      <c r="F258" s="34">
        <v>130</v>
      </c>
      <c r="G258" s="28" t="s">
        <v>11</v>
      </c>
    </row>
    <row r="259" spans="1:7">
      <c r="A259" s="29">
        <v>16859</v>
      </c>
      <c r="B259" s="30" t="s">
        <v>572</v>
      </c>
      <c r="C259" s="30" t="s">
        <v>575</v>
      </c>
      <c r="D259" s="31">
        <v>45211</v>
      </c>
      <c r="E259" s="29" t="s">
        <v>156</v>
      </c>
      <c r="F259" s="35">
        <v>29.06</v>
      </c>
      <c r="G259" s="32" t="s">
        <v>11</v>
      </c>
    </row>
    <row r="260" spans="1:7">
      <c r="A260" s="25">
        <v>16860</v>
      </c>
      <c r="B260" s="26" t="s">
        <v>572</v>
      </c>
      <c r="C260" s="26" t="s">
        <v>575</v>
      </c>
      <c r="D260" s="27">
        <v>45211</v>
      </c>
      <c r="E260" s="25" t="s">
        <v>156</v>
      </c>
      <c r="F260" s="34">
        <v>49.89</v>
      </c>
      <c r="G260" s="28" t="s">
        <v>11</v>
      </c>
    </row>
    <row r="261" spans="1:7" s="65" customFormat="1">
      <c r="A261" s="29">
        <v>16861</v>
      </c>
      <c r="B261" s="30" t="s">
        <v>572</v>
      </c>
      <c r="C261" s="30" t="s">
        <v>575</v>
      </c>
      <c r="D261" s="31">
        <v>45211</v>
      </c>
      <c r="E261" s="29" t="s">
        <v>156</v>
      </c>
      <c r="F261" s="35">
        <v>107.4</v>
      </c>
      <c r="G261" s="32" t="s">
        <v>11</v>
      </c>
    </row>
    <row r="262" spans="1:7">
      <c r="A262" s="25">
        <v>16877</v>
      </c>
      <c r="B262" s="26" t="s">
        <v>104</v>
      </c>
      <c r="C262" s="26" t="s">
        <v>578</v>
      </c>
      <c r="D262" s="27">
        <v>45222</v>
      </c>
      <c r="E262" s="25" t="s">
        <v>577</v>
      </c>
      <c r="F262" s="34">
        <v>384.9</v>
      </c>
      <c r="G262" s="28" t="s">
        <v>11</v>
      </c>
    </row>
    <row r="263" spans="1:7">
      <c r="A263" s="29">
        <v>16879</v>
      </c>
      <c r="B263" s="30" t="s">
        <v>572</v>
      </c>
      <c r="C263" s="30" t="s">
        <v>576</v>
      </c>
      <c r="D263" s="31">
        <v>45223</v>
      </c>
      <c r="E263" s="29" t="s">
        <v>154</v>
      </c>
      <c r="F263" s="35">
        <v>136.75</v>
      </c>
      <c r="G263" s="32" t="s">
        <v>11</v>
      </c>
    </row>
    <row r="264" spans="1:7">
      <c r="A264" s="25">
        <v>16924</v>
      </c>
      <c r="B264" s="26" t="s">
        <v>572</v>
      </c>
      <c r="C264" s="26" t="s">
        <v>629</v>
      </c>
      <c r="D264" s="27">
        <v>45240</v>
      </c>
      <c r="E264" s="25" t="s">
        <v>156</v>
      </c>
      <c r="F264" s="34">
        <v>44.08</v>
      </c>
      <c r="G264" s="28" t="s">
        <v>11</v>
      </c>
    </row>
    <row r="265" spans="1:7" s="65" customFormat="1">
      <c r="A265" s="29">
        <v>16930</v>
      </c>
      <c r="B265" s="30" t="s">
        <v>572</v>
      </c>
      <c r="C265" s="30" t="s">
        <v>630</v>
      </c>
      <c r="D265" s="31">
        <v>45240</v>
      </c>
      <c r="E265" s="29" t="s">
        <v>635</v>
      </c>
      <c r="F265" s="35">
        <v>28.44</v>
      </c>
      <c r="G265" s="32" t="s">
        <v>11</v>
      </c>
    </row>
    <row r="266" spans="1:7">
      <c r="A266" s="25">
        <v>16931</v>
      </c>
      <c r="B266" s="26" t="s">
        <v>184</v>
      </c>
      <c r="C266" s="26" t="s">
        <v>631</v>
      </c>
      <c r="D266" s="27">
        <v>45240</v>
      </c>
      <c r="E266" s="25" t="s">
        <v>236</v>
      </c>
      <c r="F266" s="34">
        <v>32</v>
      </c>
      <c r="G266" s="28" t="s">
        <v>11</v>
      </c>
    </row>
    <row r="267" spans="1:7" s="65" customFormat="1">
      <c r="A267" s="29">
        <v>16965</v>
      </c>
      <c r="B267" s="30" t="s">
        <v>184</v>
      </c>
      <c r="C267" s="30" t="s">
        <v>632</v>
      </c>
      <c r="D267" s="31">
        <v>45257</v>
      </c>
      <c r="E267" s="29" t="s">
        <v>156</v>
      </c>
      <c r="F267" s="35">
        <v>315.82</v>
      </c>
      <c r="G267" s="32" t="s">
        <v>11</v>
      </c>
    </row>
    <row r="268" spans="1:7">
      <c r="A268" s="25">
        <v>17000</v>
      </c>
      <c r="B268" s="26" t="s">
        <v>608</v>
      </c>
      <c r="C268" s="26" t="s">
        <v>633</v>
      </c>
      <c r="D268" s="27">
        <v>45271</v>
      </c>
      <c r="E268" s="25" t="s">
        <v>169</v>
      </c>
      <c r="F268" s="34">
        <v>61.72</v>
      </c>
      <c r="G268" s="28" t="s">
        <v>11</v>
      </c>
    </row>
    <row r="269" spans="1:7" s="65" customFormat="1">
      <c r="A269" s="29">
        <v>17017</v>
      </c>
      <c r="B269" s="30" t="s">
        <v>184</v>
      </c>
      <c r="C269" s="30" t="s">
        <v>634</v>
      </c>
      <c r="D269" s="31">
        <v>45279</v>
      </c>
      <c r="E269" s="29" t="s">
        <v>636</v>
      </c>
      <c r="F269" s="35">
        <v>790</v>
      </c>
      <c r="G269" s="32" t="s">
        <v>11</v>
      </c>
    </row>
    <row r="270" spans="1:7" ht="15" customHeight="1">
      <c r="A270" s="249" t="s">
        <v>326</v>
      </c>
      <c r="B270" s="250"/>
      <c r="C270" s="250"/>
      <c r="D270" s="250"/>
      <c r="E270" s="251"/>
      <c r="F270" s="263">
        <f>SUM(F224:F269)</f>
        <v>10340.899999999996</v>
      </c>
      <c r="G270" s="257"/>
    </row>
    <row r="271" spans="1:7">
      <c r="A271" s="252"/>
      <c r="B271" s="253"/>
      <c r="C271" s="253"/>
      <c r="D271" s="253"/>
      <c r="E271" s="254"/>
      <c r="F271" s="264"/>
      <c r="G271" s="257"/>
    </row>
    <row r="272" spans="1:7">
      <c r="A272" s="248"/>
      <c r="B272" s="248"/>
      <c r="C272" s="248"/>
      <c r="D272" s="248"/>
      <c r="E272" s="248"/>
      <c r="F272" s="248"/>
      <c r="G272" s="3"/>
    </row>
    <row r="273" spans="1:7">
      <c r="A273" s="248"/>
      <c r="B273" s="248"/>
      <c r="C273" s="248"/>
      <c r="D273" s="248"/>
      <c r="E273" s="248"/>
      <c r="F273" s="248"/>
      <c r="G273" s="3"/>
    </row>
    <row r="274" spans="1:7">
      <c r="A274" s="248"/>
      <c r="B274" s="248"/>
      <c r="C274" s="248"/>
      <c r="D274" s="248"/>
      <c r="E274" s="248"/>
      <c r="F274" s="248"/>
      <c r="G274" s="3"/>
    </row>
    <row r="275" spans="1:7" ht="15" customHeight="1">
      <c r="A275" s="248" t="s">
        <v>1</v>
      </c>
      <c r="B275" s="248"/>
      <c r="C275" s="2"/>
      <c r="D275" s="248"/>
      <c r="E275" s="248"/>
      <c r="F275" s="248"/>
      <c r="G275" s="3"/>
    </row>
    <row r="276" spans="1:7" ht="25">
      <c r="A276" s="258" t="s">
        <v>327</v>
      </c>
      <c r="B276" s="258"/>
      <c r="C276" s="258"/>
      <c r="D276" s="248"/>
      <c r="E276" s="248"/>
      <c r="F276" s="248"/>
      <c r="G276" s="3"/>
    </row>
    <row r="277" spans="1:7">
      <c r="A277" s="2"/>
      <c r="B277" s="2"/>
      <c r="C277" s="2"/>
      <c r="D277" s="2"/>
      <c r="E277" s="2"/>
      <c r="F277" s="2"/>
      <c r="G277" s="4"/>
    </row>
    <row r="278" spans="1:7" ht="18">
      <c r="A278" s="2"/>
      <c r="B278" s="2"/>
      <c r="C278" s="7" t="s">
        <v>263</v>
      </c>
      <c r="D278" s="41">
        <v>24578.400000000001</v>
      </c>
      <c r="E278" s="2"/>
      <c r="F278" s="2"/>
      <c r="G278" s="4"/>
    </row>
    <row r="279" spans="1:7" ht="18">
      <c r="A279" s="2"/>
      <c r="B279" s="2"/>
      <c r="C279" s="40" t="s">
        <v>275</v>
      </c>
      <c r="D279" s="41">
        <f>F369</f>
        <v>20629.510000000002</v>
      </c>
      <c r="E279" s="2"/>
      <c r="F279" s="2"/>
      <c r="G279" s="3"/>
    </row>
    <row r="280" spans="1:7" ht="18">
      <c r="A280" s="2"/>
      <c r="B280" s="2"/>
      <c r="C280" s="39" t="s">
        <v>276</v>
      </c>
      <c r="D280" s="33">
        <f>D278-D279</f>
        <v>3948.8899999999994</v>
      </c>
      <c r="E280" s="2"/>
      <c r="F280" s="2"/>
      <c r="G280" s="3"/>
    </row>
    <row r="281" spans="1:7" ht="23">
      <c r="A281" s="2"/>
      <c r="B281" s="2"/>
      <c r="C281" s="8" t="s">
        <v>277</v>
      </c>
      <c r="D281" s="84">
        <f>(D279/D278)*100</f>
        <v>83.933494450411743</v>
      </c>
      <c r="E281" s="2"/>
      <c r="F281" s="2"/>
      <c r="G281" s="3"/>
    </row>
    <row r="282" spans="1:7">
      <c r="A282" s="2"/>
      <c r="B282" s="2"/>
      <c r="C282" s="2"/>
      <c r="D282" s="2"/>
      <c r="E282" s="2"/>
      <c r="F282" s="2"/>
      <c r="G282" s="3"/>
    </row>
    <row r="283" spans="1:7">
      <c r="A283" s="4"/>
      <c r="B283" s="4"/>
      <c r="C283" s="4"/>
      <c r="D283" s="4"/>
      <c r="E283" s="4"/>
      <c r="F283" s="4"/>
      <c r="G283" s="4"/>
    </row>
    <row r="284" spans="1:7">
      <c r="A284" s="4"/>
      <c r="B284" s="4"/>
      <c r="C284" s="4"/>
      <c r="D284" s="4"/>
      <c r="E284" s="4"/>
      <c r="F284" s="4"/>
      <c r="G284" s="4"/>
    </row>
    <row r="285" spans="1:7" ht="31">
      <c r="A285" s="14" t="s">
        <v>2</v>
      </c>
      <c r="B285" s="15" t="s">
        <v>3</v>
      </c>
      <c r="C285" s="15" t="s">
        <v>4</v>
      </c>
      <c r="D285" s="14" t="s">
        <v>5</v>
      </c>
      <c r="E285" s="14" t="s">
        <v>6</v>
      </c>
      <c r="F285" s="15" t="s">
        <v>345</v>
      </c>
      <c r="G285" s="16" t="s">
        <v>8</v>
      </c>
    </row>
    <row r="286" spans="1:7">
      <c r="A286" s="17">
        <v>16252</v>
      </c>
      <c r="B286" s="18" t="s">
        <v>181</v>
      </c>
      <c r="C286" s="18" t="s">
        <v>182</v>
      </c>
      <c r="D286" s="19">
        <v>44939</v>
      </c>
      <c r="E286" s="17" t="s">
        <v>183</v>
      </c>
      <c r="F286" s="36">
        <v>0</v>
      </c>
      <c r="G286" s="20" t="s">
        <v>25</v>
      </c>
    </row>
    <row r="287" spans="1:7">
      <c r="A287" s="21">
        <v>16341</v>
      </c>
      <c r="B287" s="22" t="s">
        <v>184</v>
      </c>
      <c r="C287" s="22" t="s">
        <v>185</v>
      </c>
      <c r="D287" s="23">
        <v>44935</v>
      </c>
      <c r="E287" s="21" t="s">
        <v>186</v>
      </c>
      <c r="F287" s="37">
        <v>73.12</v>
      </c>
      <c r="G287" s="24" t="s">
        <v>11</v>
      </c>
    </row>
    <row r="288" spans="1:7">
      <c r="A288" s="17">
        <v>16353</v>
      </c>
      <c r="B288" s="18" t="s">
        <v>187</v>
      </c>
      <c r="C288" s="18" t="s">
        <v>188</v>
      </c>
      <c r="D288" s="19">
        <v>44972</v>
      </c>
      <c r="E288" s="17" t="s">
        <v>189</v>
      </c>
      <c r="F288" s="36">
        <v>1500</v>
      </c>
      <c r="G288" s="20" t="s">
        <v>25</v>
      </c>
    </row>
    <row r="289" spans="1:7" ht="23">
      <c r="A289" s="21">
        <v>16377</v>
      </c>
      <c r="B289" s="22" t="s">
        <v>190</v>
      </c>
      <c r="C289" s="22" t="s">
        <v>191</v>
      </c>
      <c r="D289" s="23">
        <v>44949</v>
      </c>
      <c r="E289" s="21" t="s">
        <v>192</v>
      </c>
      <c r="F289" s="37">
        <v>48</v>
      </c>
      <c r="G289" s="24" t="s">
        <v>11</v>
      </c>
    </row>
    <row r="290" spans="1:7">
      <c r="A290" s="17">
        <v>16380</v>
      </c>
      <c r="B290" s="18" t="s">
        <v>190</v>
      </c>
      <c r="C290" s="18" t="s">
        <v>193</v>
      </c>
      <c r="D290" s="19">
        <v>44949</v>
      </c>
      <c r="E290" s="17" t="s">
        <v>173</v>
      </c>
      <c r="F290" s="36">
        <v>216</v>
      </c>
      <c r="G290" s="20" t="s">
        <v>11</v>
      </c>
    </row>
    <row r="291" spans="1:7">
      <c r="A291" s="21">
        <v>16390</v>
      </c>
      <c r="B291" s="22" t="s">
        <v>194</v>
      </c>
      <c r="C291" s="22" t="s">
        <v>195</v>
      </c>
      <c r="D291" s="23">
        <v>44951</v>
      </c>
      <c r="E291" s="21" t="s">
        <v>196</v>
      </c>
      <c r="F291" s="37">
        <v>114</v>
      </c>
      <c r="G291" s="24" t="s">
        <v>11</v>
      </c>
    </row>
    <row r="292" spans="1:7">
      <c r="A292" s="17">
        <v>16425</v>
      </c>
      <c r="B292" s="18" t="s">
        <v>20</v>
      </c>
      <c r="C292" s="18" t="s">
        <v>197</v>
      </c>
      <c r="D292" s="19">
        <v>44974</v>
      </c>
      <c r="E292" s="17" t="s">
        <v>53</v>
      </c>
      <c r="F292" s="36">
        <v>208</v>
      </c>
      <c r="G292" s="20" t="s">
        <v>25</v>
      </c>
    </row>
    <row r="293" spans="1:7">
      <c r="A293" s="21">
        <v>16442</v>
      </c>
      <c r="B293" s="22" t="s">
        <v>190</v>
      </c>
      <c r="C293" s="22" t="s">
        <v>198</v>
      </c>
      <c r="D293" s="23">
        <v>44984</v>
      </c>
      <c r="E293" s="21" t="s">
        <v>148</v>
      </c>
      <c r="F293" s="37">
        <v>505.29</v>
      </c>
      <c r="G293" s="24" t="s">
        <v>11</v>
      </c>
    </row>
    <row r="294" spans="1:7">
      <c r="A294" s="17">
        <v>16460</v>
      </c>
      <c r="B294" s="18" t="s">
        <v>184</v>
      </c>
      <c r="C294" s="18" t="s">
        <v>199</v>
      </c>
      <c r="D294" s="19">
        <v>44991</v>
      </c>
      <c r="E294" s="17" t="s">
        <v>154</v>
      </c>
      <c r="F294" s="36">
        <v>469.01</v>
      </c>
      <c r="G294" s="20" t="s">
        <v>11</v>
      </c>
    </row>
    <row r="295" spans="1:7">
      <c r="A295" s="21">
        <v>16461</v>
      </c>
      <c r="B295" s="22" t="s">
        <v>200</v>
      </c>
      <c r="C295" s="22" t="s">
        <v>201</v>
      </c>
      <c r="D295" s="23">
        <v>44991</v>
      </c>
      <c r="E295" s="21" t="s">
        <v>156</v>
      </c>
      <c r="F295" s="37">
        <v>34.869999999999997</v>
      </c>
      <c r="G295" s="24" t="s">
        <v>11</v>
      </c>
    </row>
    <row r="296" spans="1:7">
      <c r="A296" s="17">
        <v>16472</v>
      </c>
      <c r="B296" s="18" t="s">
        <v>202</v>
      </c>
      <c r="C296" s="18" t="s">
        <v>203</v>
      </c>
      <c r="D296" s="19">
        <v>44995</v>
      </c>
      <c r="E296" s="17" t="s">
        <v>204</v>
      </c>
      <c r="F296" s="36">
        <v>99.9</v>
      </c>
      <c r="G296" s="20" t="s">
        <v>11</v>
      </c>
    </row>
    <row r="297" spans="1:7">
      <c r="A297" s="21">
        <v>16473</v>
      </c>
      <c r="B297" s="22" t="s">
        <v>20</v>
      </c>
      <c r="C297" s="21" t="s">
        <v>205</v>
      </c>
      <c r="D297" s="23">
        <v>44995</v>
      </c>
      <c r="E297" s="22" t="s">
        <v>53</v>
      </c>
      <c r="F297" s="37">
        <v>167</v>
      </c>
      <c r="G297" s="24" t="s">
        <v>25</v>
      </c>
    </row>
    <row r="298" spans="1:7">
      <c r="A298" s="17">
        <v>16492</v>
      </c>
      <c r="B298" s="18" t="s">
        <v>181</v>
      </c>
      <c r="C298" s="18" t="s">
        <v>206</v>
      </c>
      <c r="D298" s="19">
        <v>45001</v>
      </c>
      <c r="E298" s="17" t="s">
        <v>53</v>
      </c>
      <c r="F298" s="36">
        <v>199</v>
      </c>
      <c r="G298" s="20" t="s">
        <v>25</v>
      </c>
    </row>
    <row r="299" spans="1:7">
      <c r="A299" s="21">
        <v>16493</v>
      </c>
      <c r="B299" s="22" t="s">
        <v>181</v>
      </c>
      <c r="C299" s="22" t="s">
        <v>207</v>
      </c>
      <c r="D299" s="23">
        <v>45001</v>
      </c>
      <c r="E299" s="21" t="s">
        <v>53</v>
      </c>
      <c r="F299" s="37">
        <v>107.15</v>
      </c>
      <c r="G299" s="24" t="s">
        <v>25</v>
      </c>
    </row>
    <row r="300" spans="1:7">
      <c r="A300" s="17">
        <v>16494</v>
      </c>
      <c r="B300" s="18" t="s">
        <v>181</v>
      </c>
      <c r="C300" s="18" t="s">
        <v>208</v>
      </c>
      <c r="D300" s="19">
        <v>45022</v>
      </c>
      <c r="E300" s="17" t="s">
        <v>183</v>
      </c>
      <c r="F300" s="36">
        <v>52.5</v>
      </c>
      <c r="G300" s="20" t="s">
        <v>25</v>
      </c>
    </row>
    <row r="301" spans="1:7">
      <c r="A301" s="21">
        <v>16513</v>
      </c>
      <c r="B301" s="22" t="s">
        <v>20</v>
      </c>
      <c r="C301" s="22" t="s">
        <v>209</v>
      </c>
      <c r="D301" s="23">
        <v>45026</v>
      </c>
      <c r="E301" s="21" t="s">
        <v>24</v>
      </c>
      <c r="F301" s="37">
        <v>0</v>
      </c>
      <c r="G301" s="24" t="s">
        <v>25</v>
      </c>
    </row>
    <row r="302" spans="1:7">
      <c r="A302" s="17">
        <v>16514</v>
      </c>
      <c r="B302" s="18" t="s">
        <v>20</v>
      </c>
      <c r="C302" s="18" t="s">
        <v>205</v>
      </c>
      <c r="D302" s="19">
        <v>45056</v>
      </c>
      <c r="E302" s="17" t="s">
        <v>24</v>
      </c>
      <c r="F302" s="36">
        <v>199.46</v>
      </c>
      <c r="G302" s="20" t="s">
        <v>25</v>
      </c>
    </row>
    <row r="303" spans="1:7">
      <c r="A303" s="21">
        <v>16515</v>
      </c>
      <c r="B303" s="22" t="s">
        <v>20</v>
      </c>
      <c r="C303" s="22" t="s">
        <v>197</v>
      </c>
      <c r="D303" s="23">
        <v>45027</v>
      </c>
      <c r="E303" s="21" t="s">
        <v>24</v>
      </c>
      <c r="F303" s="37">
        <v>490.01</v>
      </c>
      <c r="G303" s="24" t="s">
        <v>25</v>
      </c>
    </row>
    <row r="304" spans="1:7">
      <c r="A304" s="17">
        <v>16541</v>
      </c>
      <c r="B304" s="18" t="s">
        <v>190</v>
      </c>
      <c r="C304" s="18" t="s">
        <v>210</v>
      </c>
      <c r="D304" s="19">
        <v>45019</v>
      </c>
      <c r="E304" s="17" t="s">
        <v>138</v>
      </c>
      <c r="F304" s="36">
        <v>318.5</v>
      </c>
      <c r="G304" s="20" t="s">
        <v>11</v>
      </c>
    </row>
    <row r="305" spans="1:7">
      <c r="A305" s="21">
        <v>16573</v>
      </c>
      <c r="B305" s="22" t="s">
        <v>190</v>
      </c>
      <c r="C305" s="22" t="s">
        <v>211</v>
      </c>
      <c r="D305" s="23">
        <v>45033</v>
      </c>
      <c r="E305" s="21" t="s">
        <v>138</v>
      </c>
      <c r="F305" s="37">
        <v>226.88</v>
      </c>
      <c r="G305" s="24" t="s">
        <v>11</v>
      </c>
    </row>
    <row r="306" spans="1:7">
      <c r="A306" s="17">
        <v>16574</v>
      </c>
      <c r="B306" s="18" t="s">
        <v>190</v>
      </c>
      <c r="C306" s="18" t="s">
        <v>212</v>
      </c>
      <c r="D306" s="19">
        <v>45033</v>
      </c>
      <c r="E306" s="17" t="s">
        <v>173</v>
      </c>
      <c r="F306" s="36">
        <v>72</v>
      </c>
      <c r="G306" s="20" t="s">
        <v>11</v>
      </c>
    </row>
    <row r="307" spans="1:7">
      <c r="A307" s="21">
        <v>16583</v>
      </c>
      <c r="B307" s="22" t="s">
        <v>213</v>
      </c>
      <c r="C307" s="22" t="s">
        <v>214</v>
      </c>
      <c r="D307" s="23">
        <v>45035</v>
      </c>
      <c r="E307" s="21" t="s">
        <v>215</v>
      </c>
      <c r="F307" s="37">
        <v>553.44000000000005</v>
      </c>
      <c r="G307" s="24" t="s">
        <v>11</v>
      </c>
    </row>
    <row r="308" spans="1:7">
      <c r="A308" s="17">
        <v>16586</v>
      </c>
      <c r="B308" s="18" t="s">
        <v>216</v>
      </c>
      <c r="C308" s="18" t="s">
        <v>217</v>
      </c>
      <c r="D308" s="19">
        <v>45036</v>
      </c>
      <c r="E308" s="17" t="s">
        <v>53</v>
      </c>
      <c r="F308" s="36">
        <v>112.86</v>
      </c>
      <c r="G308" s="20" t="s">
        <v>25</v>
      </c>
    </row>
    <row r="309" spans="1:7">
      <c r="A309" s="21">
        <v>16587</v>
      </c>
      <c r="B309" s="22" t="s">
        <v>216</v>
      </c>
      <c r="C309" s="22" t="s">
        <v>218</v>
      </c>
      <c r="D309" s="23">
        <v>45058</v>
      </c>
      <c r="E309" s="21" t="s">
        <v>219</v>
      </c>
      <c r="F309" s="37">
        <v>0</v>
      </c>
      <c r="G309" s="24" t="s">
        <v>25</v>
      </c>
    </row>
    <row r="310" spans="1:7">
      <c r="A310" s="17">
        <v>16593</v>
      </c>
      <c r="B310" s="18" t="s">
        <v>220</v>
      </c>
      <c r="C310" s="18" t="s">
        <v>221</v>
      </c>
      <c r="D310" s="19">
        <v>45042</v>
      </c>
      <c r="E310" s="17" t="s">
        <v>53</v>
      </c>
      <c r="F310" s="36">
        <v>14.3</v>
      </c>
      <c r="G310" s="20" t="s">
        <v>25</v>
      </c>
    </row>
    <row r="311" spans="1:7">
      <c r="A311" s="21">
        <v>16594</v>
      </c>
      <c r="B311" s="22" t="s">
        <v>220</v>
      </c>
      <c r="C311" s="22" t="s">
        <v>222</v>
      </c>
      <c r="D311" s="23">
        <v>45042</v>
      </c>
      <c r="E311" s="21" t="s">
        <v>53</v>
      </c>
      <c r="F311" s="37">
        <v>37</v>
      </c>
      <c r="G311" s="24" t="s">
        <v>25</v>
      </c>
    </row>
    <row r="312" spans="1:7">
      <c r="A312" s="17">
        <v>16595</v>
      </c>
      <c r="B312" s="18" t="s">
        <v>220</v>
      </c>
      <c r="C312" s="18" t="s">
        <v>223</v>
      </c>
      <c r="D312" s="19">
        <v>45042</v>
      </c>
      <c r="E312" s="17" t="s">
        <v>53</v>
      </c>
      <c r="F312" s="36">
        <v>112.86</v>
      </c>
      <c r="G312" s="20" t="s">
        <v>25</v>
      </c>
    </row>
    <row r="313" spans="1:7">
      <c r="A313" s="21">
        <v>16596</v>
      </c>
      <c r="B313" s="22" t="s">
        <v>220</v>
      </c>
      <c r="C313" s="22" t="s">
        <v>224</v>
      </c>
      <c r="D313" s="23">
        <v>45055</v>
      </c>
      <c r="E313" s="21" t="s">
        <v>225</v>
      </c>
      <c r="F313" s="37">
        <v>17.5</v>
      </c>
      <c r="G313" s="24" t="s">
        <v>25</v>
      </c>
    </row>
    <row r="314" spans="1:7">
      <c r="A314" s="17">
        <v>16600</v>
      </c>
      <c r="B314" s="18" t="s">
        <v>226</v>
      </c>
      <c r="C314" s="18" t="s">
        <v>227</v>
      </c>
      <c r="D314" s="19">
        <v>45048</v>
      </c>
      <c r="E314" s="17" t="s">
        <v>53</v>
      </c>
      <c r="F314" s="36">
        <v>72</v>
      </c>
      <c r="G314" s="20" t="s">
        <v>25</v>
      </c>
    </row>
    <row r="315" spans="1:7">
      <c r="A315" s="21">
        <v>16603</v>
      </c>
      <c r="B315" s="22" t="s">
        <v>226</v>
      </c>
      <c r="C315" s="22" t="s">
        <v>228</v>
      </c>
      <c r="D315" s="23">
        <v>45048</v>
      </c>
      <c r="E315" s="21" t="s">
        <v>53</v>
      </c>
      <c r="F315" s="37">
        <v>96</v>
      </c>
      <c r="G315" s="24" t="s">
        <v>25</v>
      </c>
    </row>
    <row r="316" spans="1:7">
      <c r="A316" s="17">
        <v>16614</v>
      </c>
      <c r="B316" s="18" t="s">
        <v>226</v>
      </c>
      <c r="C316" s="18" t="s">
        <v>229</v>
      </c>
      <c r="D316" s="19">
        <v>45067</v>
      </c>
      <c r="E316" s="17" t="s">
        <v>230</v>
      </c>
      <c r="F316" s="36">
        <v>1</v>
      </c>
      <c r="G316" s="20" t="s">
        <v>25</v>
      </c>
    </row>
    <row r="317" spans="1:7">
      <c r="A317" s="21">
        <v>16636</v>
      </c>
      <c r="B317" s="22" t="s">
        <v>231</v>
      </c>
      <c r="C317" s="22" t="s">
        <v>232</v>
      </c>
      <c r="D317" s="23">
        <v>45057</v>
      </c>
      <c r="E317" s="21" t="s">
        <v>53</v>
      </c>
      <c r="F317" s="37">
        <v>128</v>
      </c>
      <c r="G317" s="24" t="s">
        <v>25</v>
      </c>
    </row>
    <row r="318" spans="1:7">
      <c r="A318" s="17">
        <v>16642</v>
      </c>
      <c r="B318" s="18" t="s">
        <v>231</v>
      </c>
      <c r="C318" s="18" t="s">
        <v>233</v>
      </c>
      <c r="D318" s="19">
        <v>45061</v>
      </c>
      <c r="E318" s="17" t="s">
        <v>53</v>
      </c>
      <c r="F318" s="36">
        <v>118.44</v>
      </c>
      <c r="G318" s="20" t="s">
        <v>25</v>
      </c>
    </row>
    <row r="319" spans="1:7" s="65" customFormat="1" ht="23">
      <c r="A319" s="29">
        <v>16651</v>
      </c>
      <c r="B319" s="30" t="s">
        <v>184</v>
      </c>
      <c r="C319" s="30" t="s">
        <v>234</v>
      </c>
      <c r="D319" s="31">
        <v>45070</v>
      </c>
      <c r="E319" s="29" t="s">
        <v>192</v>
      </c>
      <c r="F319" s="35">
        <v>70</v>
      </c>
      <c r="G319" s="32" t="s">
        <v>11</v>
      </c>
    </row>
    <row r="320" spans="1:7">
      <c r="A320" s="17">
        <v>16697</v>
      </c>
      <c r="B320" s="18" t="s">
        <v>231</v>
      </c>
      <c r="C320" s="18" t="s">
        <v>232</v>
      </c>
      <c r="D320" s="19">
        <v>45090</v>
      </c>
      <c r="E320" s="17" t="s">
        <v>41</v>
      </c>
      <c r="F320" s="36">
        <v>35</v>
      </c>
      <c r="G320" s="20" t="s">
        <v>25</v>
      </c>
    </row>
    <row r="321" spans="1:7">
      <c r="A321" s="50">
        <v>16703</v>
      </c>
      <c r="B321" s="51" t="s">
        <v>200</v>
      </c>
      <c r="C321" s="50" t="s">
        <v>235</v>
      </c>
      <c r="D321" s="52">
        <v>45089</v>
      </c>
      <c r="E321" s="51" t="s">
        <v>236</v>
      </c>
      <c r="F321" s="53">
        <v>190</v>
      </c>
      <c r="G321" s="54" t="s">
        <v>11</v>
      </c>
    </row>
    <row r="322" spans="1:7">
      <c r="A322" s="17">
        <v>16726</v>
      </c>
      <c r="B322" s="18" t="s">
        <v>200</v>
      </c>
      <c r="C322" s="18" t="s">
        <v>329</v>
      </c>
      <c r="D322" s="19">
        <v>45099</v>
      </c>
      <c r="E322" s="17" t="s">
        <v>173</v>
      </c>
      <c r="F322" s="36">
        <v>31</v>
      </c>
      <c r="G322" s="20" t="s">
        <v>11</v>
      </c>
    </row>
    <row r="323" spans="1:7">
      <c r="A323" s="55">
        <v>16740</v>
      </c>
      <c r="B323" s="55" t="s">
        <v>124</v>
      </c>
      <c r="C323" s="55" t="s">
        <v>330</v>
      </c>
      <c r="D323" s="56">
        <v>45103</v>
      </c>
      <c r="E323" s="55" t="s">
        <v>128</v>
      </c>
      <c r="F323" s="57">
        <v>532.5</v>
      </c>
      <c r="G323" s="58" t="s">
        <v>25</v>
      </c>
    </row>
    <row r="324" spans="1:7">
      <c r="A324" s="17">
        <v>16766</v>
      </c>
      <c r="B324" s="18" t="s">
        <v>20</v>
      </c>
      <c r="C324" s="18" t="s">
        <v>331</v>
      </c>
      <c r="D324" s="19">
        <v>45117</v>
      </c>
      <c r="E324" s="17" t="s">
        <v>148</v>
      </c>
      <c r="F324" s="36">
        <v>52.96</v>
      </c>
      <c r="G324" s="20" t="s">
        <v>11</v>
      </c>
    </row>
    <row r="325" spans="1:7">
      <c r="A325" s="55">
        <v>16767</v>
      </c>
      <c r="B325" s="55" t="s">
        <v>202</v>
      </c>
      <c r="C325" s="55" t="s">
        <v>332</v>
      </c>
      <c r="D325" s="56">
        <v>45117</v>
      </c>
      <c r="E325" s="55" t="s">
        <v>173</v>
      </c>
      <c r="F325" s="57">
        <v>853.3</v>
      </c>
      <c r="G325" s="58" t="s">
        <v>11</v>
      </c>
    </row>
    <row r="326" spans="1:7">
      <c r="A326" s="17">
        <v>16781</v>
      </c>
      <c r="B326" s="18" t="s">
        <v>328</v>
      </c>
      <c r="C326" s="18" t="s">
        <v>333</v>
      </c>
      <c r="D326" s="19">
        <v>45119</v>
      </c>
      <c r="E326" s="17" t="s">
        <v>334</v>
      </c>
      <c r="F326" s="36">
        <v>126.99</v>
      </c>
      <c r="G326" s="20" t="s">
        <v>11</v>
      </c>
    </row>
    <row r="327" spans="1:7">
      <c r="A327" s="55">
        <v>16785</v>
      </c>
      <c r="B327" s="55" t="s">
        <v>51</v>
      </c>
      <c r="C327" s="55" t="s">
        <v>354</v>
      </c>
      <c r="D327" s="56">
        <v>45181</v>
      </c>
      <c r="E327" s="55" t="s">
        <v>356</v>
      </c>
      <c r="F327" s="57">
        <v>473.4</v>
      </c>
      <c r="G327" s="58" t="s">
        <v>25</v>
      </c>
    </row>
    <row r="328" spans="1:7">
      <c r="A328" s="17">
        <v>16786</v>
      </c>
      <c r="B328" s="18" t="s">
        <v>51</v>
      </c>
      <c r="C328" s="18" t="s">
        <v>355</v>
      </c>
      <c r="D328" s="19">
        <v>45125</v>
      </c>
      <c r="E328" s="17" t="s">
        <v>53</v>
      </c>
      <c r="F328" s="36">
        <v>188</v>
      </c>
      <c r="G328" s="20" t="s">
        <v>25</v>
      </c>
    </row>
    <row r="329" spans="1:7">
      <c r="A329" s="55">
        <v>16788</v>
      </c>
      <c r="B329" s="55" t="s">
        <v>231</v>
      </c>
      <c r="C329" s="55" t="s">
        <v>357</v>
      </c>
      <c r="D329" s="56">
        <v>45154</v>
      </c>
      <c r="E329" s="55" t="s">
        <v>41</v>
      </c>
      <c r="F329" s="57">
        <v>1548.13</v>
      </c>
      <c r="G329" s="58" t="s">
        <v>25</v>
      </c>
    </row>
    <row r="330" spans="1:7">
      <c r="A330" s="17">
        <v>16789</v>
      </c>
      <c r="B330" s="18" t="s">
        <v>231</v>
      </c>
      <c r="C330" s="18" t="s">
        <v>358</v>
      </c>
      <c r="D330" s="19">
        <v>45126</v>
      </c>
      <c r="E330" s="17" t="s">
        <v>53</v>
      </c>
      <c r="F330" s="36">
        <v>887.29</v>
      </c>
      <c r="G330" s="20" t="s">
        <v>25</v>
      </c>
    </row>
    <row r="331" spans="1:7" ht="14.25" customHeight="1">
      <c r="A331" s="55">
        <v>16809</v>
      </c>
      <c r="B331" s="55" t="s">
        <v>202</v>
      </c>
      <c r="C331" s="55" t="s">
        <v>359</v>
      </c>
      <c r="D331" s="56">
        <v>45169</v>
      </c>
      <c r="E331" s="55" t="s">
        <v>360</v>
      </c>
      <c r="F331" s="57">
        <v>69.48</v>
      </c>
      <c r="G331" s="58" t="s">
        <v>11</v>
      </c>
    </row>
    <row r="332" spans="1:7" ht="14.25" customHeight="1">
      <c r="A332" s="17">
        <v>16815</v>
      </c>
      <c r="B332" s="18" t="s">
        <v>202</v>
      </c>
      <c r="C332" s="18" t="s">
        <v>581</v>
      </c>
      <c r="D332" s="19">
        <v>45180</v>
      </c>
      <c r="E332" s="17" t="s">
        <v>583</v>
      </c>
      <c r="F332" s="36">
        <v>290</v>
      </c>
      <c r="G332" s="20" t="s">
        <v>25</v>
      </c>
    </row>
    <row r="333" spans="1:7" ht="14.25" customHeight="1">
      <c r="A333" s="55">
        <v>16837</v>
      </c>
      <c r="B333" s="55" t="s">
        <v>202</v>
      </c>
      <c r="C333" s="55" t="s">
        <v>584</v>
      </c>
      <c r="D333" s="56">
        <v>45217</v>
      </c>
      <c r="E333" s="55" t="s">
        <v>585</v>
      </c>
      <c r="F333" s="57">
        <v>260</v>
      </c>
      <c r="G333" s="58" t="s">
        <v>25</v>
      </c>
    </row>
    <row r="334" spans="1:7" ht="14.25" customHeight="1">
      <c r="A334" s="17">
        <v>16838</v>
      </c>
      <c r="B334" s="18" t="s">
        <v>194</v>
      </c>
      <c r="C334" s="18" t="s">
        <v>582</v>
      </c>
      <c r="D334" s="19">
        <v>45198</v>
      </c>
      <c r="E334" s="17" t="s">
        <v>53</v>
      </c>
      <c r="F334" s="36">
        <v>185.78</v>
      </c>
      <c r="G334" s="20" t="s">
        <v>25</v>
      </c>
    </row>
    <row r="335" spans="1:7" ht="14.25" customHeight="1">
      <c r="A335" s="55">
        <v>16851</v>
      </c>
      <c r="B335" s="55" t="s">
        <v>194</v>
      </c>
      <c r="C335" s="55" t="s">
        <v>586</v>
      </c>
      <c r="D335" s="56">
        <v>45227</v>
      </c>
      <c r="E335" s="55" t="s">
        <v>587</v>
      </c>
      <c r="F335" s="57">
        <v>0</v>
      </c>
      <c r="G335" s="58" t="s">
        <v>25</v>
      </c>
    </row>
    <row r="336" spans="1:7" ht="14.25" customHeight="1">
      <c r="A336" s="17">
        <v>16852</v>
      </c>
      <c r="B336" s="18" t="s">
        <v>194</v>
      </c>
      <c r="C336" s="18" t="s">
        <v>588</v>
      </c>
      <c r="D336" s="19">
        <v>45205</v>
      </c>
      <c r="E336" s="17" t="s">
        <v>53</v>
      </c>
      <c r="F336" s="36">
        <v>194</v>
      </c>
      <c r="G336" s="20" t="s">
        <v>25</v>
      </c>
    </row>
    <row r="337" spans="1:7" ht="14.25" customHeight="1">
      <c r="A337" s="55">
        <v>16906</v>
      </c>
      <c r="B337" s="55" t="s">
        <v>638</v>
      </c>
      <c r="C337" s="55" t="s">
        <v>645</v>
      </c>
      <c r="D337" s="56">
        <v>45236</v>
      </c>
      <c r="E337" s="55" t="s">
        <v>173</v>
      </c>
      <c r="F337" s="57">
        <v>828.3</v>
      </c>
      <c r="G337" s="58" t="s">
        <v>11</v>
      </c>
    </row>
    <row r="338" spans="1:7" ht="14.25" customHeight="1">
      <c r="A338" s="17">
        <v>16907</v>
      </c>
      <c r="B338" s="18" t="s">
        <v>639</v>
      </c>
      <c r="C338" s="18" t="s">
        <v>646</v>
      </c>
      <c r="D338" s="19">
        <v>45236</v>
      </c>
      <c r="E338" s="17" t="s">
        <v>173</v>
      </c>
      <c r="F338" s="36">
        <v>690.3</v>
      </c>
      <c r="G338" s="20" t="s">
        <v>11</v>
      </c>
    </row>
    <row r="339" spans="1:7" ht="14.25" customHeight="1">
      <c r="A339" s="55">
        <v>16914</v>
      </c>
      <c r="B339" s="55" t="s">
        <v>686</v>
      </c>
      <c r="C339" s="55" t="s">
        <v>647</v>
      </c>
      <c r="D339" s="56">
        <v>45205</v>
      </c>
      <c r="E339" s="55" t="s">
        <v>675</v>
      </c>
      <c r="F339" s="57">
        <v>140</v>
      </c>
      <c r="G339" s="58" t="s">
        <v>25</v>
      </c>
    </row>
    <row r="340" spans="1:7" ht="14.25" customHeight="1">
      <c r="A340" s="17">
        <v>16916</v>
      </c>
      <c r="B340" s="18" t="s">
        <v>608</v>
      </c>
      <c r="C340" s="18" t="s">
        <v>648</v>
      </c>
      <c r="D340" s="19">
        <v>45239</v>
      </c>
      <c r="E340" s="17" t="s">
        <v>148</v>
      </c>
      <c r="F340" s="36">
        <v>733.48</v>
      </c>
      <c r="G340" s="20" t="s">
        <v>11</v>
      </c>
    </row>
    <row r="341" spans="1:7" ht="14.25" customHeight="1">
      <c r="A341" s="55">
        <v>16917</v>
      </c>
      <c r="B341" s="55" t="s">
        <v>328</v>
      </c>
      <c r="C341" s="55" t="s">
        <v>649</v>
      </c>
      <c r="D341" s="56">
        <v>45239</v>
      </c>
      <c r="E341" s="55" t="s">
        <v>676</v>
      </c>
      <c r="F341" s="57">
        <v>328</v>
      </c>
      <c r="G341" s="58" t="s">
        <v>11</v>
      </c>
    </row>
    <row r="342" spans="1:7" ht="14.25" customHeight="1">
      <c r="A342" s="17">
        <v>16918</v>
      </c>
      <c r="B342" s="18" t="s">
        <v>608</v>
      </c>
      <c r="C342" s="18" t="s">
        <v>650</v>
      </c>
      <c r="D342" s="19">
        <v>45239</v>
      </c>
      <c r="E342" s="17" t="s">
        <v>169</v>
      </c>
      <c r="F342" s="36">
        <v>71.180000000000007</v>
      </c>
      <c r="G342" s="20" t="s">
        <v>11</v>
      </c>
    </row>
    <row r="343" spans="1:7" ht="14.25" customHeight="1">
      <c r="A343" s="55">
        <v>16919</v>
      </c>
      <c r="B343" s="55" t="s">
        <v>608</v>
      </c>
      <c r="C343" s="55" t="s">
        <v>651</v>
      </c>
      <c r="D343" s="56">
        <v>45239</v>
      </c>
      <c r="E343" s="55" t="s">
        <v>169</v>
      </c>
      <c r="F343" s="57">
        <v>224.93</v>
      </c>
      <c r="G343" s="58" t="s">
        <v>11</v>
      </c>
    </row>
    <row r="344" spans="1:7">
      <c r="A344" s="17">
        <v>16922</v>
      </c>
      <c r="B344" s="18" t="s">
        <v>226</v>
      </c>
      <c r="C344" s="18" t="s">
        <v>652</v>
      </c>
      <c r="D344" s="19">
        <v>45243</v>
      </c>
      <c r="E344" s="17" t="s">
        <v>230</v>
      </c>
      <c r="F344" s="36">
        <v>140</v>
      </c>
      <c r="G344" s="20" t="s">
        <v>25</v>
      </c>
    </row>
    <row r="345" spans="1:7" ht="14.25" customHeight="1">
      <c r="A345" s="55">
        <v>16923</v>
      </c>
      <c r="B345" s="55" t="s">
        <v>226</v>
      </c>
      <c r="C345" s="55" t="s">
        <v>653</v>
      </c>
      <c r="D345" s="56">
        <v>45239</v>
      </c>
      <c r="E345" s="55" t="s">
        <v>53</v>
      </c>
      <c r="F345" s="57">
        <v>198.2</v>
      </c>
      <c r="G345" s="58" t="s">
        <v>11</v>
      </c>
    </row>
    <row r="346" spans="1:7">
      <c r="A346" s="17">
        <v>16928</v>
      </c>
      <c r="B346" s="18" t="s">
        <v>124</v>
      </c>
      <c r="C346" s="18" t="s">
        <v>654</v>
      </c>
      <c r="D346" s="19">
        <v>45240</v>
      </c>
      <c r="E346" s="17" t="s">
        <v>156</v>
      </c>
      <c r="F346" s="36">
        <v>99.99</v>
      </c>
      <c r="G346" s="20" t="s">
        <v>11</v>
      </c>
    </row>
    <row r="347" spans="1:7" ht="14.25" customHeight="1">
      <c r="A347" s="55">
        <v>16929</v>
      </c>
      <c r="B347" s="55" t="s">
        <v>124</v>
      </c>
      <c r="C347" s="55" t="s">
        <v>655</v>
      </c>
      <c r="D347" s="56">
        <v>45240</v>
      </c>
      <c r="E347" s="55" t="s">
        <v>156</v>
      </c>
      <c r="F347" s="57">
        <v>19.98</v>
      </c>
      <c r="G347" s="58" t="s">
        <v>11</v>
      </c>
    </row>
    <row r="348" spans="1:7">
      <c r="A348" s="17">
        <v>16935</v>
      </c>
      <c r="B348" s="18" t="s">
        <v>200</v>
      </c>
      <c r="C348" s="18" t="s">
        <v>656</v>
      </c>
      <c r="D348" s="19">
        <v>45240</v>
      </c>
      <c r="E348" s="17" t="s">
        <v>677</v>
      </c>
      <c r="F348" s="36">
        <v>444</v>
      </c>
      <c r="G348" s="20" t="s">
        <v>11</v>
      </c>
    </row>
    <row r="349" spans="1:7" ht="14.25" customHeight="1">
      <c r="A349" s="55">
        <v>16940</v>
      </c>
      <c r="B349" s="55" t="s">
        <v>687</v>
      </c>
      <c r="C349" s="55" t="s">
        <v>657</v>
      </c>
      <c r="D349" s="56">
        <v>45246</v>
      </c>
      <c r="E349" s="55" t="s">
        <v>678</v>
      </c>
      <c r="F349" s="57">
        <v>0</v>
      </c>
      <c r="G349" s="58" t="s">
        <v>25</v>
      </c>
    </row>
    <row r="350" spans="1:7">
      <c r="A350" s="17">
        <v>16941</v>
      </c>
      <c r="B350" s="18" t="s">
        <v>687</v>
      </c>
      <c r="C350" s="18" t="s">
        <v>658</v>
      </c>
      <c r="D350" s="19">
        <v>45245</v>
      </c>
      <c r="E350" s="17" t="s">
        <v>53</v>
      </c>
      <c r="F350" s="36">
        <v>240</v>
      </c>
      <c r="G350" s="20" t="s">
        <v>11</v>
      </c>
    </row>
    <row r="351" spans="1:7" ht="14.25" customHeight="1">
      <c r="A351" s="55">
        <v>16942</v>
      </c>
      <c r="B351" s="55" t="s">
        <v>688</v>
      </c>
      <c r="C351" s="55" t="s">
        <v>659</v>
      </c>
      <c r="D351" s="56">
        <v>45246</v>
      </c>
      <c r="E351" s="55" t="s">
        <v>679</v>
      </c>
      <c r="F351" s="57">
        <v>0</v>
      </c>
      <c r="G351" s="58" t="s">
        <v>25</v>
      </c>
    </row>
    <row r="352" spans="1:7">
      <c r="A352" s="17">
        <v>16943</v>
      </c>
      <c r="B352" s="18" t="s">
        <v>688</v>
      </c>
      <c r="C352" s="18" t="s">
        <v>660</v>
      </c>
      <c r="D352" s="19">
        <v>45245</v>
      </c>
      <c r="E352" s="17" t="s">
        <v>53</v>
      </c>
      <c r="F352" s="36">
        <v>292.5</v>
      </c>
      <c r="G352" s="20" t="s">
        <v>11</v>
      </c>
    </row>
    <row r="353" spans="1:7" ht="14.25" customHeight="1">
      <c r="A353" s="55">
        <v>16946</v>
      </c>
      <c r="B353" s="55" t="s">
        <v>608</v>
      </c>
      <c r="C353" s="55" t="s">
        <v>648</v>
      </c>
      <c r="D353" s="56">
        <v>45250</v>
      </c>
      <c r="E353" s="55" t="s">
        <v>148</v>
      </c>
      <c r="F353" s="57">
        <v>926.07</v>
      </c>
      <c r="G353" s="58" t="s">
        <v>11</v>
      </c>
    </row>
    <row r="354" spans="1:7">
      <c r="A354" s="17">
        <v>16947</v>
      </c>
      <c r="B354" s="18" t="s">
        <v>190</v>
      </c>
      <c r="C354" s="18" t="s">
        <v>661</v>
      </c>
      <c r="D354" s="19">
        <v>45250</v>
      </c>
      <c r="E354" s="17" t="s">
        <v>148</v>
      </c>
      <c r="F354" s="36">
        <v>18.97</v>
      </c>
      <c r="G354" s="20" t="s">
        <v>11</v>
      </c>
    </row>
    <row r="355" spans="1:7" ht="14.25" customHeight="1">
      <c r="A355" s="55">
        <v>16951</v>
      </c>
      <c r="B355" s="55" t="s">
        <v>640</v>
      </c>
      <c r="C355" s="55" t="s">
        <v>662</v>
      </c>
      <c r="D355" s="56">
        <v>45251</v>
      </c>
      <c r="E355" s="55" t="s">
        <v>192</v>
      </c>
      <c r="F355" s="57">
        <v>62.5</v>
      </c>
      <c r="G355" s="58" t="s">
        <v>11</v>
      </c>
    </row>
    <row r="356" spans="1:7">
      <c r="A356" s="17">
        <v>16961</v>
      </c>
      <c r="B356" s="18" t="s">
        <v>641</v>
      </c>
      <c r="C356" s="18" t="s">
        <v>663</v>
      </c>
      <c r="D356" s="19">
        <v>45257</v>
      </c>
      <c r="E356" s="17" t="s">
        <v>173</v>
      </c>
      <c r="F356" s="36">
        <v>1738.31</v>
      </c>
      <c r="G356" s="20" t="s">
        <v>685</v>
      </c>
    </row>
    <row r="357" spans="1:7" ht="14.25" customHeight="1">
      <c r="A357" s="55">
        <v>16962</v>
      </c>
      <c r="B357" s="55" t="s">
        <v>642</v>
      </c>
      <c r="C357" s="55" t="s">
        <v>664</v>
      </c>
      <c r="D357" s="56">
        <v>45257</v>
      </c>
      <c r="E357" s="55" t="s">
        <v>173</v>
      </c>
      <c r="F357" s="57">
        <v>81.36</v>
      </c>
      <c r="G357" s="58" t="s">
        <v>11</v>
      </c>
    </row>
    <row r="358" spans="1:7">
      <c r="A358" s="17">
        <v>16967</v>
      </c>
      <c r="B358" s="18" t="s">
        <v>608</v>
      </c>
      <c r="C358" s="18" t="s">
        <v>665</v>
      </c>
      <c r="D358" s="19">
        <v>45260</v>
      </c>
      <c r="E358" s="17" t="s">
        <v>169</v>
      </c>
      <c r="F358" s="36">
        <v>31.46</v>
      </c>
      <c r="G358" s="20" t="s">
        <v>11</v>
      </c>
    </row>
    <row r="359" spans="1:7" ht="14.25" customHeight="1">
      <c r="A359" s="55">
        <v>16968</v>
      </c>
      <c r="B359" s="55" t="s">
        <v>608</v>
      </c>
      <c r="C359" s="55" t="s">
        <v>665</v>
      </c>
      <c r="D359" s="56">
        <v>45260</v>
      </c>
      <c r="E359" s="55" t="s">
        <v>169</v>
      </c>
      <c r="F359" s="57">
        <v>30.26</v>
      </c>
      <c r="G359" s="58" t="s">
        <v>11</v>
      </c>
    </row>
    <row r="360" spans="1:7">
      <c r="A360" s="17">
        <v>16973</v>
      </c>
      <c r="B360" s="18" t="s">
        <v>689</v>
      </c>
      <c r="C360" s="18" t="s">
        <v>666</v>
      </c>
      <c r="D360" s="19">
        <v>45275</v>
      </c>
      <c r="E360" s="17" t="s">
        <v>680</v>
      </c>
      <c r="F360" s="36">
        <v>20</v>
      </c>
      <c r="G360" s="20" t="s">
        <v>25</v>
      </c>
    </row>
    <row r="361" spans="1:7" ht="14.25" customHeight="1">
      <c r="A361" s="55">
        <v>16974</v>
      </c>
      <c r="B361" s="55" t="s">
        <v>690</v>
      </c>
      <c r="C361" s="55" t="s">
        <v>667</v>
      </c>
      <c r="D361" s="56">
        <v>45275</v>
      </c>
      <c r="E361" s="55" t="s">
        <v>681</v>
      </c>
      <c r="F361" s="57">
        <v>40</v>
      </c>
      <c r="G361" s="58" t="s">
        <v>25</v>
      </c>
    </row>
    <row r="362" spans="1:7">
      <c r="A362" s="17">
        <v>16975</v>
      </c>
      <c r="B362" s="18" t="s">
        <v>690</v>
      </c>
      <c r="C362" s="18" t="s">
        <v>668</v>
      </c>
      <c r="D362" s="19">
        <v>45261</v>
      </c>
      <c r="E362" s="17" t="s">
        <v>53</v>
      </c>
      <c r="F362" s="36">
        <v>143</v>
      </c>
      <c r="G362" s="20" t="s">
        <v>11</v>
      </c>
    </row>
    <row r="363" spans="1:7" ht="14.25" customHeight="1">
      <c r="A363" s="55">
        <v>16981</v>
      </c>
      <c r="B363" s="55" t="s">
        <v>643</v>
      </c>
      <c r="C363" s="55" t="s">
        <v>669</v>
      </c>
      <c r="D363" s="56">
        <v>45261</v>
      </c>
      <c r="E363" s="55" t="s">
        <v>682</v>
      </c>
      <c r="F363" s="57">
        <v>78.11</v>
      </c>
      <c r="G363" s="58" t="s">
        <v>11</v>
      </c>
    </row>
    <row r="364" spans="1:7">
      <c r="A364" s="17">
        <v>16991</v>
      </c>
      <c r="B364" s="18" t="s">
        <v>644</v>
      </c>
      <c r="C364" s="18" t="s">
        <v>670</v>
      </c>
      <c r="D364" s="19">
        <v>45266</v>
      </c>
      <c r="E364" s="17" t="s">
        <v>156</v>
      </c>
      <c r="F364" s="36">
        <v>69.739999999999995</v>
      </c>
      <c r="G364" s="20" t="s">
        <v>11</v>
      </c>
    </row>
    <row r="365" spans="1:7" ht="14.25" customHeight="1">
      <c r="A365" s="55">
        <v>16993</v>
      </c>
      <c r="B365" s="55" t="s">
        <v>644</v>
      </c>
      <c r="C365" s="55" t="s">
        <v>671</v>
      </c>
      <c r="D365" s="56">
        <v>45266</v>
      </c>
      <c r="E365" s="55" t="s">
        <v>156</v>
      </c>
      <c r="F365" s="57">
        <v>233.31</v>
      </c>
      <c r="G365" s="58" t="s">
        <v>11</v>
      </c>
    </row>
    <row r="366" spans="1:7">
      <c r="A366" s="17">
        <v>17002</v>
      </c>
      <c r="B366" s="18" t="s">
        <v>216</v>
      </c>
      <c r="C366" s="18" t="s">
        <v>672</v>
      </c>
      <c r="D366" s="19">
        <v>45272</v>
      </c>
      <c r="E366" s="17" t="s">
        <v>683</v>
      </c>
      <c r="F366" s="36">
        <v>163.63999999999999</v>
      </c>
      <c r="G366" s="20" t="s">
        <v>11</v>
      </c>
    </row>
    <row r="367" spans="1:7" ht="14.25" customHeight="1">
      <c r="A367" s="55">
        <v>17005</v>
      </c>
      <c r="B367" s="55" t="s">
        <v>691</v>
      </c>
      <c r="C367" s="55" t="s">
        <v>673</v>
      </c>
      <c r="D367" s="56">
        <v>45275</v>
      </c>
      <c r="E367" s="55" t="s">
        <v>684</v>
      </c>
      <c r="F367" s="57">
        <v>20</v>
      </c>
      <c r="G367" s="58" t="s">
        <v>25</v>
      </c>
    </row>
    <row r="368" spans="1:7">
      <c r="A368" s="17">
        <v>17006</v>
      </c>
      <c r="B368" s="18" t="s">
        <v>691</v>
      </c>
      <c r="C368" s="18" t="s">
        <v>674</v>
      </c>
      <c r="D368" s="19">
        <v>45272</v>
      </c>
      <c r="E368" s="17" t="s">
        <v>53</v>
      </c>
      <c r="F368" s="36">
        <v>170</v>
      </c>
      <c r="G368" s="20" t="s">
        <v>11</v>
      </c>
    </row>
    <row r="369" spans="1:7" ht="15" customHeight="1">
      <c r="A369" s="249" t="s">
        <v>361</v>
      </c>
      <c r="B369" s="250"/>
      <c r="C369" s="250"/>
      <c r="D369" s="250"/>
      <c r="E369" s="251"/>
      <c r="F369" s="263">
        <f>SUM(F286:F368)</f>
        <v>20629.510000000002</v>
      </c>
      <c r="G369" s="257"/>
    </row>
    <row r="370" spans="1:7">
      <c r="A370" s="252"/>
      <c r="B370" s="253"/>
      <c r="C370" s="253"/>
      <c r="D370" s="253"/>
      <c r="E370" s="254"/>
      <c r="F370" s="264"/>
      <c r="G370" s="257"/>
    </row>
    <row r="371" spans="1:7">
      <c r="A371" s="248"/>
      <c r="B371" s="248"/>
      <c r="C371" s="248"/>
      <c r="D371" s="248"/>
      <c r="E371" s="248"/>
      <c r="F371" s="248"/>
      <c r="G371" s="3"/>
    </row>
    <row r="372" spans="1:7">
      <c r="A372" s="248"/>
      <c r="B372" s="248"/>
      <c r="C372" s="248"/>
      <c r="D372" s="248"/>
      <c r="E372" s="248"/>
      <c r="F372" s="248"/>
      <c r="G372" s="2"/>
    </row>
    <row r="373" spans="1:7">
      <c r="A373" s="248"/>
      <c r="B373" s="248"/>
      <c r="C373" s="248"/>
      <c r="D373" s="248"/>
      <c r="E373" s="248"/>
      <c r="F373" s="248"/>
      <c r="G373" s="3"/>
    </row>
    <row r="374" spans="1:7">
      <c r="A374" s="248"/>
      <c r="B374" s="248"/>
      <c r="C374" s="248"/>
      <c r="D374" s="248"/>
      <c r="E374" s="248"/>
      <c r="F374" s="248"/>
      <c r="G374" s="2"/>
    </row>
    <row r="375" spans="1:7" ht="15" customHeight="1">
      <c r="A375" s="248" t="s">
        <v>1</v>
      </c>
      <c r="B375" s="248"/>
      <c r="C375" s="4"/>
      <c r="D375" s="248"/>
      <c r="E375" s="248"/>
      <c r="F375" s="248"/>
      <c r="G375" s="3"/>
    </row>
    <row r="376" spans="1:7" ht="25">
      <c r="A376" s="258" t="s">
        <v>270</v>
      </c>
      <c r="B376" s="258"/>
      <c r="C376" s="258"/>
      <c r="D376" s="248"/>
      <c r="E376" s="248"/>
      <c r="F376" s="248"/>
      <c r="G376" s="3"/>
    </row>
    <row r="377" spans="1:7" ht="18">
      <c r="A377" s="2"/>
      <c r="B377" s="2"/>
      <c r="C377" s="7" t="s">
        <v>263</v>
      </c>
      <c r="D377" s="43">
        <v>8443.2000000000007</v>
      </c>
      <c r="E377" s="2"/>
      <c r="F377" s="2"/>
      <c r="G377" s="3"/>
    </row>
    <row r="378" spans="1:7" ht="18">
      <c r="A378" s="2"/>
      <c r="B378" s="2"/>
      <c r="C378" s="40" t="s">
        <v>275</v>
      </c>
      <c r="D378" s="44">
        <f>F426</f>
        <v>8434.2499999999982</v>
      </c>
      <c r="E378" s="2"/>
      <c r="F378" s="2"/>
      <c r="G378" s="3"/>
    </row>
    <row r="379" spans="1:7" ht="18">
      <c r="A379" s="2"/>
      <c r="B379" s="2"/>
      <c r="C379" s="39" t="s">
        <v>276</v>
      </c>
      <c r="D379" s="59">
        <f>D377-D378</f>
        <v>8.9500000000025466</v>
      </c>
      <c r="E379" s="2"/>
      <c r="F379" s="2"/>
      <c r="G379" s="3"/>
    </row>
    <row r="380" spans="1:7" ht="23">
      <c r="A380" s="2"/>
      <c r="B380" s="2"/>
      <c r="C380" s="8" t="s">
        <v>277</v>
      </c>
      <c r="D380" s="84">
        <f>(D378/D377)*100</f>
        <v>99.893997536479034</v>
      </c>
      <c r="E380" s="2"/>
      <c r="F380" s="2"/>
      <c r="G380" s="3"/>
    </row>
    <row r="381" spans="1:7">
      <c r="A381" s="2"/>
      <c r="B381" s="2"/>
      <c r="C381" s="2"/>
      <c r="D381" s="2"/>
      <c r="E381" s="2"/>
      <c r="F381" s="2"/>
      <c r="G381" s="3"/>
    </row>
    <row r="382" spans="1:7">
      <c r="A382" s="2"/>
      <c r="B382" s="2"/>
      <c r="C382" s="2"/>
      <c r="D382" s="2"/>
      <c r="E382" s="2"/>
      <c r="F382" s="2"/>
      <c r="G382" s="3"/>
    </row>
    <row r="383" spans="1:7">
      <c r="A383" s="4"/>
      <c r="B383" s="4"/>
      <c r="C383" s="4"/>
      <c r="D383" s="4"/>
      <c r="E383" s="4"/>
      <c r="F383" s="4"/>
      <c r="G383" s="4"/>
    </row>
    <row r="384" spans="1:7">
      <c r="A384" s="4"/>
      <c r="B384" s="4"/>
      <c r="C384" s="4"/>
      <c r="D384" s="4"/>
      <c r="E384" s="4"/>
      <c r="F384" s="4"/>
      <c r="G384" s="4"/>
    </row>
    <row r="385" spans="1:7" ht="31">
      <c r="A385" s="14" t="s">
        <v>2</v>
      </c>
      <c r="B385" s="15" t="s">
        <v>3</v>
      </c>
      <c r="C385" s="15" t="s">
        <v>4</v>
      </c>
      <c r="D385" s="14" t="s">
        <v>5</v>
      </c>
      <c r="E385" s="14" t="s">
        <v>6</v>
      </c>
      <c r="F385" s="15" t="s">
        <v>345</v>
      </c>
      <c r="G385" s="16" t="s">
        <v>8</v>
      </c>
    </row>
    <row r="386" spans="1:7" ht="15" customHeight="1">
      <c r="A386" s="17">
        <v>16268</v>
      </c>
      <c r="B386" s="18" t="s">
        <v>306</v>
      </c>
      <c r="C386" s="18" t="s">
        <v>82</v>
      </c>
      <c r="D386" s="19">
        <v>44967</v>
      </c>
      <c r="E386" s="17" t="s">
        <v>83</v>
      </c>
      <c r="F386" s="36">
        <v>400</v>
      </c>
      <c r="G386" s="20" t="s">
        <v>25</v>
      </c>
    </row>
    <row r="387" spans="1:7">
      <c r="A387" s="21">
        <v>16336</v>
      </c>
      <c r="B387" s="22" t="s">
        <v>237</v>
      </c>
      <c r="C387" s="22" t="s">
        <v>238</v>
      </c>
      <c r="D387" s="23">
        <v>44932</v>
      </c>
      <c r="E387" s="21" t="s">
        <v>10</v>
      </c>
      <c r="F387" s="37">
        <v>160</v>
      </c>
      <c r="G387" s="24" t="s">
        <v>11</v>
      </c>
    </row>
    <row r="388" spans="1:7">
      <c r="A388" s="17">
        <v>16344</v>
      </c>
      <c r="B388" s="18" t="s">
        <v>589</v>
      </c>
      <c r="C388" s="18" t="s">
        <v>239</v>
      </c>
      <c r="D388" s="19">
        <v>44935</v>
      </c>
      <c r="E388" s="17" t="s">
        <v>240</v>
      </c>
      <c r="F388" s="36">
        <v>190.8</v>
      </c>
      <c r="G388" s="20" t="s">
        <v>11</v>
      </c>
    </row>
    <row r="389" spans="1:7">
      <c r="A389" s="21">
        <v>16384</v>
      </c>
      <c r="B389" s="22" t="s">
        <v>241</v>
      </c>
      <c r="C389" s="22" t="s">
        <v>242</v>
      </c>
      <c r="D389" s="23">
        <v>44949</v>
      </c>
      <c r="E389" s="21" t="s">
        <v>138</v>
      </c>
      <c r="F389" s="37">
        <v>80.400000000000006</v>
      </c>
      <c r="G389" s="24" t="s">
        <v>11</v>
      </c>
    </row>
    <row r="390" spans="1:7">
      <c r="A390" s="17">
        <v>16411</v>
      </c>
      <c r="B390" s="18" t="s">
        <v>241</v>
      </c>
      <c r="C390" s="18" t="s">
        <v>243</v>
      </c>
      <c r="D390" s="19">
        <v>44967</v>
      </c>
      <c r="E390" s="17" t="s">
        <v>173</v>
      </c>
      <c r="F390" s="36">
        <v>60.12</v>
      </c>
      <c r="G390" s="20" t="s">
        <v>11</v>
      </c>
    </row>
    <row r="391" spans="1:7">
      <c r="A391" s="21">
        <v>16424</v>
      </c>
      <c r="B391" s="22" t="s">
        <v>244</v>
      </c>
      <c r="C391" s="22" t="s">
        <v>245</v>
      </c>
      <c r="D391" s="23">
        <v>44974</v>
      </c>
      <c r="E391" s="21" t="s">
        <v>246</v>
      </c>
      <c r="F391" s="37">
        <v>214.08</v>
      </c>
      <c r="G391" s="24" t="s">
        <v>11</v>
      </c>
    </row>
    <row r="392" spans="1:7">
      <c r="A392" s="17">
        <v>16426</v>
      </c>
      <c r="B392" s="18" t="s">
        <v>247</v>
      </c>
      <c r="C392" s="18" t="s">
        <v>248</v>
      </c>
      <c r="D392" s="19">
        <v>44974</v>
      </c>
      <c r="E392" s="17" t="s">
        <v>249</v>
      </c>
      <c r="F392" s="36">
        <v>296.39999999999998</v>
      </c>
      <c r="G392" s="20" t="s">
        <v>11</v>
      </c>
    </row>
    <row r="393" spans="1:7">
      <c r="A393" s="21">
        <v>16453</v>
      </c>
      <c r="B393" s="22" t="s">
        <v>589</v>
      </c>
      <c r="C393" s="22" t="s">
        <v>250</v>
      </c>
      <c r="D393" s="23">
        <v>44987</v>
      </c>
      <c r="E393" s="21" t="s">
        <v>251</v>
      </c>
      <c r="F393" s="37">
        <v>584.15</v>
      </c>
      <c r="G393" s="24" t="s">
        <v>11</v>
      </c>
    </row>
    <row r="394" spans="1:7">
      <c r="A394" s="17">
        <v>16507</v>
      </c>
      <c r="B394" s="18" t="s">
        <v>252</v>
      </c>
      <c r="C394" s="18" t="s">
        <v>253</v>
      </c>
      <c r="D394" s="19">
        <v>45005</v>
      </c>
      <c r="E394" s="17" t="s">
        <v>156</v>
      </c>
      <c r="F394" s="36">
        <v>20.39</v>
      </c>
      <c r="G394" s="20" t="s">
        <v>11</v>
      </c>
    </row>
    <row r="395" spans="1:7">
      <c r="A395" s="21">
        <v>16544</v>
      </c>
      <c r="B395" s="22" t="s">
        <v>254</v>
      </c>
      <c r="C395" s="22" t="s">
        <v>255</v>
      </c>
      <c r="D395" s="23">
        <v>45019</v>
      </c>
      <c r="E395" s="21" t="s">
        <v>156</v>
      </c>
      <c r="F395" s="37">
        <v>48.25</v>
      </c>
      <c r="G395" s="24" t="s">
        <v>11</v>
      </c>
    </row>
    <row r="396" spans="1:7">
      <c r="A396" s="17">
        <v>16545</v>
      </c>
      <c r="B396" s="18" t="s">
        <v>256</v>
      </c>
      <c r="C396" s="18" t="s">
        <v>257</v>
      </c>
      <c r="D396" s="19">
        <v>45019</v>
      </c>
      <c r="E396" s="17" t="s">
        <v>169</v>
      </c>
      <c r="F396" s="36">
        <v>42.87</v>
      </c>
      <c r="G396" s="20" t="s">
        <v>11</v>
      </c>
    </row>
    <row r="397" spans="1:7">
      <c r="A397" s="21">
        <v>16582</v>
      </c>
      <c r="B397" s="22" t="s">
        <v>258</v>
      </c>
      <c r="C397" s="21" t="s">
        <v>259</v>
      </c>
      <c r="D397" s="23">
        <v>45035</v>
      </c>
      <c r="E397" s="22" t="s">
        <v>260</v>
      </c>
      <c r="F397" s="37">
        <v>55.17</v>
      </c>
      <c r="G397" s="24" t="s">
        <v>11</v>
      </c>
    </row>
    <row r="398" spans="1:7">
      <c r="A398" s="17">
        <v>16656</v>
      </c>
      <c r="B398" s="18" t="s">
        <v>241</v>
      </c>
      <c r="C398" s="18" t="s">
        <v>261</v>
      </c>
      <c r="D398" s="19">
        <v>45070</v>
      </c>
      <c r="E398" s="17" t="s">
        <v>173</v>
      </c>
      <c r="F398" s="36">
        <v>99.22</v>
      </c>
      <c r="G398" s="20" t="s">
        <v>11</v>
      </c>
    </row>
    <row r="399" spans="1:7">
      <c r="A399" s="21">
        <v>16736</v>
      </c>
      <c r="B399" s="22" t="s">
        <v>317</v>
      </c>
      <c r="C399" s="21" t="s">
        <v>335</v>
      </c>
      <c r="D399" s="23">
        <v>45103</v>
      </c>
      <c r="E399" s="22" t="s">
        <v>154</v>
      </c>
      <c r="F399" s="37">
        <v>395.22</v>
      </c>
      <c r="G399" s="24" t="s">
        <v>11</v>
      </c>
    </row>
    <row r="400" spans="1:7">
      <c r="A400" s="17">
        <v>16737</v>
      </c>
      <c r="B400" s="18" t="s">
        <v>317</v>
      </c>
      <c r="C400" s="18" t="s">
        <v>336</v>
      </c>
      <c r="D400" s="19">
        <v>45103</v>
      </c>
      <c r="E400" s="17" t="s">
        <v>173</v>
      </c>
      <c r="F400" s="36">
        <v>72.12</v>
      </c>
      <c r="G400" s="20" t="s">
        <v>11</v>
      </c>
    </row>
    <row r="401" spans="1:9">
      <c r="A401" s="21">
        <v>16779</v>
      </c>
      <c r="B401" s="22" t="s">
        <v>317</v>
      </c>
      <c r="C401" s="21" t="s">
        <v>337</v>
      </c>
      <c r="D401" s="23">
        <v>45119</v>
      </c>
      <c r="E401" s="22" t="s">
        <v>14</v>
      </c>
      <c r="F401" s="37">
        <v>420</v>
      </c>
      <c r="G401" s="24" t="s">
        <v>11</v>
      </c>
    </row>
    <row r="402" spans="1:9">
      <c r="A402" s="17">
        <v>16821</v>
      </c>
      <c r="B402" s="18" t="s">
        <v>307</v>
      </c>
      <c r="C402" s="18" t="s">
        <v>590</v>
      </c>
      <c r="D402" s="19">
        <v>45190</v>
      </c>
      <c r="E402" s="17" t="s">
        <v>14</v>
      </c>
      <c r="F402" s="36">
        <v>175</v>
      </c>
      <c r="G402" s="20" t="s">
        <v>11</v>
      </c>
    </row>
    <row r="403" spans="1:9">
      <c r="A403" s="21">
        <v>16847</v>
      </c>
      <c r="B403" s="22" t="s">
        <v>589</v>
      </c>
      <c r="C403" s="21" t="s">
        <v>591</v>
      </c>
      <c r="D403" s="23">
        <v>45204</v>
      </c>
      <c r="E403" s="22" t="s">
        <v>18</v>
      </c>
      <c r="F403" s="37">
        <v>37.1</v>
      </c>
      <c r="G403" s="24" t="s">
        <v>11</v>
      </c>
    </row>
    <row r="404" spans="1:9">
      <c r="A404" s="17">
        <v>16848</v>
      </c>
      <c r="B404" s="18" t="s">
        <v>307</v>
      </c>
      <c r="C404" s="18" t="s">
        <v>592</v>
      </c>
      <c r="D404" s="19">
        <v>45205</v>
      </c>
      <c r="E404" s="17" t="s">
        <v>14</v>
      </c>
      <c r="F404" s="36">
        <v>146</v>
      </c>
      <c r="G404" s="20" t="s">
        <v>11</v>
      </c>
    </row>
    <row r="405" spans="1:9">
      <c r="A405" s="21">
        <v>16862</v>
      </c>
      <c r="B405" s="22" t="s">
        <v>589</v>
      </c>
      <c r="C405" s="21" t="s">
        <v>593</v>
      </c>
      <c r="D405" s="23">
        <v>45211</v>
      </c>
      <c r="E405" s="22" t="s">
        <v>156</v>
      </c>
      <c r="F405" s="37">
        <v>28.98</v>
      </c>
      <c r="G405" s="24" t="s">
        <v>11</v>
      </c>
    </row>
    <row r="406" spans="1:9">
      <c r="A406" s="17">
        <v>16863</v>
      </c>
      <c r="B406" s="18" t="s">
        <v>589</v>
      </c>
      <c r="C406" s="18" t="s">
        <v>594</v>
      </c>
      <c r="D406" s="19">
        <v>45211</v>
      </c>
      <c r="E406" s="17" t="s">
        <v>156</v>
      </c>
      <c r="F406" s="36">
        <v>179.16</v>
      </c>
      <c r="G406" s="20" t="s">
        <v>11</v>
      </c>
      <c r="I406" s="79"/>
    </row>
    <row r="407" spans="1:9">
      <c r="A407" s="21">
        <v>16885</v>
      </c>
      <c r="B407" s="22" t="s">
        <v>589</v>
      </c>
      <c r="C407" s="21" t="s">
        <v>595</v>
      </c>
      <c r="D407" s="23">
        <v>45211</v>
      </c>
      <c r="E407" s="22" t="s">
        <v>156</v>
      </c>
      <c r="F407" s="37">
        <v>139.96</v>
      </c>
      <c r="G407" s="24" t="s">
        <v>11</v>
      </c>
    </row>
    <row r="408" spans="1:9">
      <c r="A408" s="17">
        <v>16891</v>
      </c>
      <c r="B408" s="18" t="s">
        <v>692</v>
      </c>
      <c r="C408" s="18" t="s">
        <v>695</v>
      </c>
      <c r="D408" s="19">
        <v>45225</v>
      </c>
      <c r="E408" s="17" t="s">
        <v>173</v>
      </c>
      <c r="F408" s="36">
        <v>986.3</v>
      </c>
      <c r="G408" s="20" t="s">
        <v>11</v>
      </c>
      <c r="I408" s="79"/>
    </row>
    <row r="409" spans="1:9">
      <c r="A409" s="21">
        <v>16902</v>
      </c>
      <c r="B409" s="22" t="s">
        <v>270</v>
      </c>
      <c r="C409" s="21" t="s">
        <v>708</v>
      </c>
      <c r="D409" s="23">
        <v>45230</v>
      </c>
      <c r="E409" s="22" t="s">
        <v>156</v>
      </c>
      <c r="F409" s="37">
        <v>33.32</v>
      </c>
      <c r="G409" s="24" t="s">
        <v>11</v>
      </c>
    </row>
    <row r="410" spans="1:9">
      <c r="A410" s="17">
        <v>16925</v>
      </c>
      <c r="B410" s="18" t="s">
        <v>258</v>
      </c>
      <c r="C410" s="18" t="s">
        <v>696</v>
      </c>
      <c r="D410" s="19">
        <v>45240</v>
      </c>
      <c r="E410" s="17" t="s">
        <v>156</v>
      </c>
      <c r="F410" s="36">
        <v>21.96</v>
      </c>
      <c r="G410" s="20" t="s">
        <v>11</v>
      </c>
      <c r="I410" s="79"/>
    </row>
    <row r="411" spans="1:9">
      <c r="A411" s="21">
        <v>16926</v>
      </c>
      <c r="B411" s="22" t="s">
        <v>270</v>
      </c>
      <c r="C411" s="21" t="s">
        <v>697</v>
      </c>
      <c r="D411" s="23">
        <v>45240</v>
      </c>
      <c r="E411" s="22" t="s">
        <v>156</v>
      </c>
      <c r="F411" s="37">
        <v>289.13</v>
      </c>
      <c r="G411" s="24" t="s">
        <v>11</v>
      </c>
    </row>
    <row r="412" spans="1:9">
      <c r="A412" s="17">
        <v>16927</v>
      </c>
      <c r="B412" s="18" t="s">
        <v>693</v>
      </c>
      <c r="C412" s="18" t="s">
        <v>698</v>
      </c>
      <c r="D412" s="19">
        <v>45240</v>
      </c>
      <c r="E412" s="17" t="s">
        <v>156</v>
      </c>
      <c r="F412" s="36">
        <v>670.79</v>
      </c>
      <c r="G412" s="20" t="s">
        <v>11</v>
      </c>
      <c r="I412" s="79"/>
    </row>
    <row r="413" spans="1:9">
      <c r="A413" s="21">
        <v>16932</v>
      </c>
      <c r="B413" s="22" t="s">
        <v>270</v>
      </c>
      <c r="C413" s="21" t="s">
        <v>699</v>
      </c>
      <c r="D413" s="23">
        <v>45240</v>
      </c>
      <c r="E413" s="22" t="s">
        <v>709</v>
      </c>
      <c r="F413" s="37">
        <v>58.23</v>
      </c>
      <c r="G413" s="24" t="s">
        <v>11</v>
      </c>
    </row>
    <row r="414" spans="1:9">
      <c r="A414" s="17">
        <v>16949</v>
      </c>
      <c r="B414" s="18" t="s">
        <v>270</v>
      </c>
      <c r="C414" s="18" t="s">
        <v>700</v>
      </c>
      <c r="D414" s="19">
        <v>45251</v>
      </c>
      <c r="E414" s="17" t="s">
        <v>169</v>
      </c>
      <c r="F414" s="36">
        <v>43.25</v>
      </c>
      <c r="G414" s="20" t="s">
        <v>11</v>
      </c>
      <c r="I414" s="79"/>
    </row>
    <row r="415" spans="1:9">
      <c r="A415" s="21">
        <v>16950</v>
      </c>
      <c r="B415" s="22" t="s">
        <v>270</v>
      </c>
      <c r="C415" s="21" t="s">
        <v>701</v>
      </c>
      <c r="D415" s="23">
        <v>45251</v>
      </c>
      <c r="E415" s="22" t="s">
        <v>236</v>
      </c>
      <c r="F415" s="37">
        <v>270</v>
      </c>
      <c r="G415" s="24" t="s">
        <v>11</v>
      </c>
    </row>
    <row r="416" spans="1:9">
      <c r="A416" s="17">
        <v>16958</v>
      </c>
      <c r="B416" s="18" t="s">
        <v>270</v>
      </c>
      <c r="C416" s="18" t="s">
        <v>712</v>
      </c>
      <c r="D416" s="19">
        <v>45238</v>
      </c>
      <c r="E416" s="17" t="s">
        <v>709</v>
      </c>
      <c r="F416" s="36">
        <v>333.66</v>
      </c>
      <c r="G416" s="20" t="s">
        <v>11</v>
      </c>
      <c r="I416" s="79"/>
    </row>
    <row r="417" spans="1:9">
      <c r="A417" s="21">
        <v>16959</v>
      </c>
      <c r="B417" s="22" t="s">
        <v>270</v>
      </c>
      <c r="C417" s="21" t="s">
        <v>710</v>
      </c>
      <c r="D417" s="23">
        <v>45238</v>
      </c>
      <c r="E417" s="22" t="s">
        <v>711</v>
      </c>
      <c r="F417" s="37">
        <v>582.70000000000005</v>
      </c>
      <c r="G417" s="24" t="s">
        <v>11</v>
      </c>
    </row>
    <row r="418" spans="1:9">
      <c r="A418" s="17">
        <v>16964</v>
      </c>
      <c r="B418" s="18" t="s">
        <v>270</v>
      </c>
      <c r="C418" s="18" t="s">
        <v>702</v>
      </c>
      <c r="D418" s="19">
        <v>45257</v>
      </c>
      <c r="E418" s="18" t="s">
        <v>251</v>
      </c>
      <c r="F418" s="36">
        <v>135.44</v>
      </c>
      <c r="G418" s="20" t="s">
        <v>11</v>
      </c>
    </row>
    <row r="419" spans="1:9">
      <c r="A419" s="21">
        <v>16980</v>
      </c>
      <c r="B419" s="22" t="s">
        <v>270</v>
      </c>
      <c r="C419" s="22" t="s">
        <v>714</v>
      </c>
      <c r="D419" s="23">
        <v>45254</v>
      </c>
      <c r="E419" s="21" t="s">
        <v>715</v>
      </c>
      <c r="F419" s="37">
        <v>180</v>
      </c>
      <c r="G419" s="24"/>
      <c r="I419" s="79"/>
    </row>
    <row r="420" spans="1:9">
      <c r="A420" s="17">
        <v>16987</v>
      </c>
      <c r="B420" s="18" t="s">
        <v>270</v>
      </c>
      <c r="C420" s="18" t="s">
        <v>713</v>
      </c>
      <c r="D420" s="19">
        <v>45265</v>
      </c>
      <c r="E420" s="18" t="s">
        <v>156</v>
      </c>
      <c r="F420" s="36">
        <v>113.38</v>
      </c>
      <c r="G420" s="20" t="s">
        <v>11</v>
      </c>
    </row>
    <row r="421" spans="1:9">
      <c r="A421" s="21">
        <v>16989</v>
      </c>
      <c r="B421" s="22" t="s">
        <v>254</v>
      </c>
      <c r="C421" s="22" t="s">
        <v>703</v>
      </c>
      <c r="D421" s="23">
        <v>45265</v>
      </c>
      <c r="E421" s="21" t="s">
        <v>156</v>
      </c>
      <c r="F421" s="37">
        <v>16.66</v>
      </c>
      <c r="G421" s="24" t="s">
        <v>11</v>
      </c>
      <c r="I421" s="79"/>
    </row>
    <row r="422" spans="1:9">
      <c r="A422" s="17">
        <v>16992</v>
      </c>
      <c r="B422" s="18" t="s">
        <v>270</v>
      </c>
      <c r="C422" s="18" t="s">
        <v>704</v>
      </c>
      <c r="D422" s="19">
        <v>45266</v>
      </c>
      <c r="E422" s="18" t="s">
        <v>156</v>
      </c>
      <c r="F422" s="36">
        <v>160.53</v>
      </c>
      <c r="G422" s="20" t="s">
        <v>11</v>
      </c>
    </row>
    <row r="423" spans="1:9">
      <c r="A423" s="21">
        <v>16996</v>
      </c>
      <c r="B423" s="22" t="s">
        <v>256</v>
      </c>
      <c r="C423" s="22" t="s">
        <v>705</v>
      </c>
      <c r="D423" s="23">
        <v>45268</v>
      </c>
      <c r="E423" s="21" t="s">
        <v>251</v>
      </c>
      <c r="F423" s="37">
        <v>396.25</v>
      </c>
      <c r="G423" s="24" t="s">
        <v>11</v>
      </c>
      <c r="I423" s="79"/>
    </row>
    <row r="424" spans="1:9">
      <c r="A424" s="17">
        <v>17001</v>
      </c>
      <c r="B424" s="18" t="s">
        <v>694</v>
      </c>
      <c r="C424" s="18" t="s">
        <v>706</v>
      </c>
      <c r="D424" s="19">
        <v>45271</v>
      </c>
      <c r="E424" s="18" t="s">
        <v>16</v>
      </c>
      <c r="F424" s="36">
        <v>167.4</v>
      </c>
      <c r="G424" s="20" t="s">
        <v>11</v>
      </c>
    </row>
    <row r="425" spans="1:9">
      <c r="A425" s="21">
        <v>17019</v>
      </c>
      <c r="B425" s="22" t="s">
        <v>85</v>
      </c>
      <c r="C425" s="22" t="s">
        <v>707</v>
      </c>
      <c r="D425" s="23">
        <v>45280</v>
      </c>
      <c r="E425" s="21" t="s">
        <v>173</v>
      </c>
      <c r="F425" s="37">
        <v>129.86000000000001</v>
      </c>
      <c r="G425" s="24" t="s">
        <v>11</v>
      </c>
      <c r="I425" s="79"/>
    </row>
    <row r="426" spans="1:9" ht="15" customHeight="1">
      <c r="A426" s="249" t="s">
        <v>262</v>
      </c>
      <c r="B426" s="250"/>
      <c r="C426" s="250"/>
      <c r="D426" s="250"/>
      <c r="E426" s="251"/>
      <c r="F426" s="263">
        <f>SUM(F386:F425)</f>
        <v>8434.2499999999982</v>
      </c>
      <c r="G426" s="260"/>
    </row>
    <row r="427" spans="1:9" ht="15" customHeight="1">
      <c r="A427" s="252"/>
      <c r="B427" s="253"/>
      <c r="C427" s="253"/>
      <c r="D427" s="253"/>
      <c r="E427" s="254"/>
      <c r="F427" s="264"/>
      <c r="G427" s="261"/>
    </row>
    <row r="428" spans="1:9">
      <c r="A428" s="45"/>
      <c r="B428" s="45"/>
      <c r="C428" s="45"/>
      <c r="D428" s="45"/>
      <c r="E428" s="45"/>
      <c r="F428" s="46"/>
      <c r="G428" s="47"/>
    </row>
    <row r="429" spans="1:9">
      <c r="A429" s="45"/>
      <c r="B429" s="45"/>
      <c r="C429" s="45"/>
      <c r="D429" s="45"/>
      <c r="E429" s="45"/>
      <c r="F429" s="46"/>
      <c r="G429" s="47"/>
    </row>
    <row r="430" spans="1:9">
      <c r="A430" s="45"/>
      <c r="B430" s="45"/>
      <c r="C430" s="45"/>
      <c r="D430" s="45"/>
      <c r="E430" s="45"/>
      <c r="F430" s="46"/>
      <c r="G430" s="47"/>
    </row>
    <row r="431" spans="1:9">
      <c r="A431" s="45"/>
      <c r="B431" s="45"/>
      <c r="C431" s="45"/>
      <c r="D431" s="45"/>
      <c r="E431" s="45"/>
      <c r="F431" s="46"/>
      <c r="G431" s="47"/>
    </row>
    <row r="432" spans="1:9">
      <c r="A432" s="45"/>
      <c r="B432" s="45"/>
      <c r="C432" s="45"/>
      <c r="D432" s="45"/>
      <c r="E432" s="45"/>
      <c r="F432" s="46"/>
      <c r="G432" s="47"/>
    </row>
    <row r="433" spans="1:13" ht="26.25" customHeight="1">
      <c r="A433" s="258" t="s">
        <v>367</v>
      </c>
      <c r="B433" s="258"/>
      <c r="C433" s="258"/>
      <c r="D433" s="248"/>
      <c r="E433" s="248"/>
      <c r="F433" s="248"/>
      <c r="G433" s="47"/>
    </row>
    <row r="434" spans="1:13" ht="18">
      <c r="A434" s="2"/>
      <c r="B434" s="2"/>
      <c r="C434" s="7" t="s">
        <v>263</v>
      </c>
      <c r="D434" s="43">
        <v>33400</v>
      </c>
      <c r="E434" s="2"/>
      <c r="F434" s="2"/>
      <c r="G434" s="47"/>
    </row>
    <row r="435" spans="1:13" ht="18">
      <c r="A435" s="2"/>
      <c r="B435" s="2"/>
      <c r="C435" s="40" t="s">
        <v>275</v>
      </c>
      <c r="D435" s="44">
        <f>M554</f>
        <v>32236.38</v>
      </c>
      <c r="E435" s="2"/>
      <c r="F435" s="2"/>
      <c r="G435" s="47"/>
    </row>
    <row r="436" spans="1:13" ht="18">
      <c r="A436" s="2"/>
      <c r="B436" s="2"/>
      <c r="C436" s="39" t="s">
        <v>276</v>
      </c>
      <c r="D436" s="59">
        <f>D434-D435</f>
        <v>1163.619999999999</v>
      </c>
      <c r="E436" s="2"/>
      <c r="F436" s="2"/>
      <c r="G436" s="47"/>
    </row>
    <row r="437" spans="1:13" ht="20">
      <c r="A437" s="2"/>
      <c r="B437" s="2"/>
      <c r="C437" s="8" t="s">
        <v>277</v>
      </c>
      <c r="D437" s="85">
        <f>(D435/D434)*100</f>
        <v>96.516107784431142</v>
      </c>
      <c r="E437" s="2"/>
      <c r="F437" s="2"/>
      <c r="G437" s="47"/>
    </row>
    <row r="438" spans="1:13" ht="20">
      <c r="A438" s="83"/>
      <c r="B438" s="83"/>
      <c r="C438" s="8"/>
      <c r="D438" s="85"/>
      <c r="E438" s="83"/>
      <c r="F438" s="83"/>
      <c r="G438" s="47"/>
    </row>
    <row r="439" spans="1:13" ht="20">
      <c r="A439" s="83"/>
      <c r="B439" s="83"/>
      <c r="C439" s="8"/>
      <c r="D439" s="85"/>
      <c r="E439" s="83"/>
      <c r="F439" s="83"/>
      <c r="G439" s="47"/>
    </row>
    <row r="440" spans="1:13">
      <c r="A440" s="45"/>
      <c r="B440" s="45"/>
      <c r="C440" s="45"/>
      <c r="D440" s="45"/>
      <c r="E440" s="45"/>
      <c r="F440" s="46"/>
      <c r="G440" s="47"/>
    </row>
    <row r="441" spans="1:13">
      <c r="A441" s="45"/>
      <c r="B441" s="45"/>
      <c r="C441" s="45"/>
      <c r="D441" s="45"/>
      <c r="E441" s="45"/>
      <c r="F441" s="46"/>
      <c r="G441" s="47"/>
    </row>
    <row r="442" spans="1:13" ht="15" thickBot="1">
      <c r="A442" s="45"/>
      <c r="B442" s="45"/>
      <c r="C442" s="45"/>
      <c r="D442" s="45"/>
      <c r="E442" s="45"/>
      <c r="F442" s="46"/>
      <c r="G442" s="47"/>
    </row>
    <row r="443" spans="1:13" ht="41.5" customHeight="1" thickBot="1">
      <c r="A443" s="182" t="s">
        <v>368</v>
      </c>
      <c r="B443" s="183" t="s">
        <v>369</v>
      </c>
      <c r="C443" s="183" t="s">
        <v>370</v>
      </c>
      <c r="D443" s="183" t="s">
        <v>371</v>
      </c>
      <c r="E443" s="182" t="s">
        <v>720</v>
      </c>
      <c r="F443" s="183" t="s">
        <v>372</v>
      </c>
      <c r="G443" s="184" t="s">
        <v>373</v>
      </c>
      <c r="H443" s="185" t="s">
        <v>374</v>
      </c>
      <c r="I443" s="183" t="s">
        <v>375</v>
      </c>
      <c r="J443" s="186" t="s">
        <v>376</v>
      </c>
      <c r="K443" s="183" t="s">
        <v>377</v>
      </c>
      <c r="L443" s="187" t="s">
        <v>378</v>
      </c>
      <c r="M443" s="89" t="s">
        <v>379</v>
      </c>
    </row>
    <row r="444" spans="1:13" ht="40" customHeight="1">
      <c r="A444" s="179">
        <v>940</v>
      </c>
      <c r="B444" s="90">
        <v>300</v>
      </c>
      <c r="C444" s="91" t="s">
        <v>380</v>
      </c>
      <c r="D444" s="90">
        <v>10</v>
      </c>
      <c r="E444" s="213"/>
      <c r="F444" s="198">
        <v>809862</v>
      </c>
      <c r="G444" s="198" t="s">
        <v>381</v>
      </c>
      <c r="H444" s="198" t="s">
        <v>382</v>
      </c>
      <c r="I444" s="214">
        <v>44960</v>
      </c>
      <c r="J444" s="198" t="s">
        <v>383</v>
      </c>
      <c r="K444" s="198" t="s">
        <v>384</v>
      </c>
      <c r="L444" s="193">
        <v>23.2</v>
      </c>
      <c r="M444" s="193">
        <v>23.2</v>
      </c>
    </row>
    <row r="445" spans="1:13" ht="40" customHeight="1">
      <c r="A445" s="179">
        <v>940</v>
      </c>
      <c r="B445" s="90">
        <v>300</v>
      </c>
      <c r="C445" s="97" t="s">
        <v>380</v>
      </c>
      <c r="D445" s="90">
        <v>10</v>
      </c>
      <c r="E445" s="90" t="s">
        <v>721</v>
      </c>
      <c r="F445" s="98">
        <v>666159</v>
      </c>
      <c r="G445" s="93" t="s">
        <v>381</v>
      </c>
      <c r="H445" s="99" t="s">
        <v>385</v>
      </c>
      <c r="I445" s="100">
        <v>44951</v>
      </c>
      <c r="J445" s="101" t="s">
        <v>386</v>
      </c>
      <c r="K445" s="95" t="s">
        <v>384</v>
      </c>
      <c r="L445" s="102">
        <v>164.37</v>
      </c>
      <c r="M445" s="103">
        <v>164.37</v>
      </c>
    </row>
    <row r="446" spans="1:13" ht="40" customHeight="1">
      <c r="A446" s="180">
        <v>940</v>
      </c>
      <c r="B446" s="91">
        <v>300</v>
      </c>
      <c r="C446" s="194" t="s">
        <v>380</v>
      </c>
      <c r="D446" s="194">
        <v>10</v>
      </c>
      <c r="E446" s="194" t="s">
        <v>721</v>
      </c>
      <c r="F446" s="215">
        <v>126293</v>
      </c>
      <c r="G446" s="216" t="s">
        <v>381</v>
      </c>
      <c r="H446" s="198" t="s">
        <v>387</v>
      </c>
      <c r="I446" s="197">
        <v>44978</v>
      </c>
      <c r="J446" s="217" t="s">
        <v>388</v>
      </c>
      <c r="K446" s="218" t="s">
        <v>389</v>
      </c>
      <c r="L446" s="193">
        <v>201.5</v>
      </c>
      <c r="M446" s="130">
        <v>201.5</v>
      </c>
    </row>
    <row r="447" spans="1:13" ht="40" customHeight="1">
      <c r="A447" s="180">
        <v>940</v>
      </c>
      <c r="B447" s="91">
        <v>300</v>
      </c>
      <c r="C447" s="91" t="s">
        <v>380</v>
      </c>
      <c r="D447" s="91">
        <v>10</v>
      </c>
      <c r="E447" s="91" t="s">
        <v>721</v>
      </c>
      <c r="F447" s="99">
        <v>997086</v>
      </c>
      <c r="G447" s="109" t="s">
        <v>390</v>
      </c>
      <c r="H447" s="93" t="s">
        <v>391</v>
      </c>
      <c r="I447" s="94">
        <v>44970</v>
      </c>
      <c r="J447" s="101" t="s">
        <v>392</v>
      </c>
      <c r="K447" s="69" t="s">
        <v>393</v>
      </c>
      <c r="L447" s="110">
        <v>20.93</v>
      </c>
      <c r="M447" s="96">
        <v>20.93</v>
      </c>
    </row>
    <row r="448" spans="1:13" ht="40" customHeight="1">
      <c r="A448" s="180">
        <v>940</v>
      </c>
      <c r="B448" s="91">
        <v>300</v>
      </c>
      <c r="C448" s="91" t="s">
        <v>380</v>
      </c>
      <c r="D448" s="91">
        <v>10</v>
      </c>
      <c r="E448" s="91"/>
      <c r="F448" s="194">
        <v>940674</v>
      </c>
      <c r="G448" s="219" t="s">
        <v>394</v>
      </c>
      <c r="H448" s="194" t="s">
        <v>395</v>
      </c>
      <c r="I448" s="214">
        <v>44981</v>
      </c>
      <c r="J448" s="217" t="s">
        <v>396</v>
      </c>
      <c r="K448" s="220" t="s">
        <v>397</v>
      </c>
      <c r="L448" s="193">
        <v>40.74</v>
      </c>
      <c r="M448" s="130">
        <v>40.74</v>
      </c>
    </row>
    <row r="449" spans="1:13" ht="40" customHeight="1">
      <c r="A449" s="180">
        <v>940</v>
      </c>
      <c r="B449" s="91">
        <v>300</v>
      </c>
      <c r="C449" s="91" t="s">
        <v>380</v>
      </c>
      <c r="D449" s="91">
        <v>10</v>
      </c>
      <c r="E449" s="91"/>
      <c r="F449" s="98">
        <v>606706</v>
      </c>
      <c r="G449" s="109" t="s">
        <v>398</v>
      </c>
      <c r="H449" s="93" t="s">
        <v>399</v>
      </c>
      <c r="I449" s="94">
        <v>45000</v>
      </c>
      <c r="J449" s="101" t="s">
        <v>400</v>
      </c>
      <c r="K449" s="69" t="s">
        <v>148</v>
      </c>
      <c r="L449" s="110">
        <v>74.11</v>
      </c>
      <c r="M449" s="96">
        <v>74.11</v>
      </c>
    </row>
    <row r="450" spans="1:13" ht="40" customHeight="1">
      <c r="A450" s="180">
        <v>940</v>
      </c>
      <c r="B450" s="91">
        <v>300</v>
      </c>
      <c r="C450" s="91" t="s">
        <v>380</v>
      </c>
      <c r="D450" s="91">
        <v>10</v>
      </c>
      <c r="E450" s="91" t="s">
        <v>721</v>
      </c>
      <c r="F450" s="215">
        <v>821263</v>
      </c>
      <c r="G450" s="219" t="s">
        <v>401</v>
      </c>
      <c r="H450" s="198" t="s">
        <v>402</v>
      </c>
      <c r="I450" s="214">
        <v>44992</v>
      </c>
      <c r="J450" s="217" t="s">
        <v>400</v>
      </c>
      <c r="K450" s="107" t="s">
        <v>393</v>
      </c>
      <c r="L450" s="130">
        <v>22.75</v>
      </c>
      <c r="M450" s="130">
        <v>22.75</v>
      </c>
    </row>
    <row r="451" spans="1:13" s="71" customFormat="1" ht="40" customHeight="1">
      <c r="A451" s="181">
        <v>940</v>
      </c>
      <c r="B451" s="99">
        <v>300</v>
      </c>
      <c r="C451" s="99" t="s">
        <v>380</v>
      </c>
      <c r="D451" s="99">
        <v>10</v>
      </c>
      <c r="E451" s="99" t="s">
        <v>721</v>
      </c>
      <c r="F451" s="98" t="s">
        <v>403</v>
      </c>
      <c r="G451" s="105" t="s">
        <v>404</v>
      </c>
      <c r="H451" s="99" t="s">
        <v>405</v>
      </c>
      <c r="I451" s="106" t="s">
        <v>406</v>
      </c>
      <c r="J451" s="112" t="s">
        <v>407</v>
      </c>
      <c r="K451" s="113" t="s">
        <v>408</v>
      </c>
      <c r="L451" s="114">
        <v>100</v>
      </c>
      <c r="M451" s="108">
        <v>100</v>
      </c>
    </row>
    <row r="452" spans="1:13" ht="40" customHeight="1">
      <c r="A452" s="180">
        <v>940</v>
      </c>
      <c r="B452" s="91">
        <v>300</v>
      </c>
      <c r="C452" s="91" t="s">
        <v>380</v>
      </c>
      <c r="D452" s="91">
        <v>10</v>
      </c>
      <c r="E452" s="91" t="s">
        <v>721</v>
      </c>
      <c r="F452" s="215" t="s">
        <v>403</v>
      </c>
      <c r="G452" s="216" t="s">
        <v>404</v>
      </c>
      <c r="H452" s="194" t="s">
        <v>405</v>
      </c>
      <c r="I452" s="197" t="s">
        <v>406</v>
      </c>
      <c r="J452" s="221" t="s">
        <v>409</v>
      </c>
      <c r="K452" s="218" t="s">
        <v>408</v>
      </c>
      <c r="L452" s="130">
        <v>750</v>
      </c>
      <c r="M452" s="130">
        <v>750</v>
      </c>
    </row>
    <row r="453" spans="1:13" ht="40" customHeight="1">
      <c r="A453" s="181">
        <v>940</v>
      </c>
      <c r="B453" s="99">
        <v>300</v>
      </c>
      <c r="C453" s="99" t="s">
        <v>380</v>
      </c>
      <c r="D453" s="99">
        <v>10</v>
      </c>
      <c r="E453" s="115"/>
      <c r="F453" s="98" t="s">
        <v>403</v>
      </c>
      <c r="G453" s="105" t="s">
        <v>404</v>
      </c>
      <c r="H453" s="99" t="s">
        <v>405</v>
      </c>
      <c r="I453" s="106" t="s">
        <v>410</v>
      </c>
      <c r="J453" s="93" t="s">
        <v>411</v>
      </c>
      <c r="K453" s="91" t="s">
        <v>412</v>
      </c>
      <c r="L453" s="114">
        <v>500</v>
      </c>
      <c r="M453" s="108">
        <v>500</v>
      </c>
    </row>
    <row r="454" spans="1:13" ht="40" customHeight="1">
      <c r="A454" s="202">
        <v>940</v>
      </c>
      <c r="B454" s="194">
        <v>300</v>
      </c>
      <c r="C454" s="194" t="s">
        <v>380</v>
      </c>
      <c r="D454" s="194">
        <v>10</v>
      </c>
      <c r="E454" s="91"/>
      <c r="F454" s="215">
        <v>558456</v>
      </c>
      <c r="G454" s="216" t="s">
        <v>413</v>
      </c>
      <c r="H454" s="194" t="s">
        <v>414</v>
      </c>
      <c r="I454" s="197">
        <v>45055</v>
      </c>
      <c r="J454" s="225" t="s">
        <v>415</v>
      </c>
      <c r="K454" s="107" t="s">
        <v>416</v>
      </c>
      <c r="L454" s="130">
        <v>480.47</v>
      </c>
      <c r="M454" s="130">
        <v>480.47</v>
      </c>
    </row>
    <row r="455" spans="1:13" ht="40" customHeight="1">
      <c r="A455" s="181">
        <v>940</v>
      </c>
      <c r="B455" s="99">
        <v>300</v>
      </c>
      <c r="C455" s="99" t="s">
        <v>380</v>
      </c>
      <c r="D455" s="99">
        <v>10</v>
      </c>
      <c r="E455" s="91"/>
      <c r="F455" s="98">
        <v>735217</v>
      </c>
      <c r="G455" s="105" t="s">
        <v>417</v>
      </c>
      <c r="H455" s="99" t="s">
        <v>722</v>
      </c>
      <c r="I455" s="106"/>
      <c r="J455" s="112" t="s">
        <v>418</v>
      </c>
      <c r="K455" s="107" t="s">
        <v>419</v>
      </c>
      <c r="L455" s="114">
        <v>206.87</v>
      </c>
      <c r="M455" s="108">
        <v>146.68</v>
      </c>
    </row>
    <row r="456" spans="1:13" ht="40" customHeight="1">
      <c r="A456" s="202">
        <v>940</v>
      </c>
      <c r="B456" s="194">
        <v>300</v>
      </c>
      <c r="C456" s="194" t="s">
        <v>380</v>
      </c>
      <c r="D456" s="194">
        <v>10</v>
      </c>
      <c r="E456" s="226"/>
      <c r="F456" s="215">
        <v>545670</v>
      </c>
      <c r="G456" s="216" t="s">
        <v>420</v>
      </c>
      <c r="H456" s="194" t="s">
        <v>723</v>
      </c>
      <c r="I456" s="197"/>
      <c r="J456" s="221" t="s">
        <v>421</v>
      </c>
      <c r="K456" s="194" t="s">
        <v>419</v>
      </c>
      <c r="L456" s="130">
        <v>206.87</v>
      </c>
      <c r="M456" s="130">
        <v>146.68</v>
      </c>
    </row>
    <row r="457" spans="1:13" ht="40" customHeight="1">
      <c r="A457" s="180">
        <v>940</v>
      </c>
      <c r="B457" s="91">
        <v>300</v>
      </c>
      <c r="C457" s="91" t="s">
        <v>380</v>
      </c>
      <c r="D457" s="91">
        <v>10</v>
      </c>
      <c r="E457" s="116"/>
      <c r="F457" s="99">
        <v>783531</v>
      </c>
      <c r="G457" s="105" t="s">
        <v>422</v>
      </c>
      <c r="H457" s="117" t="s">
        <v>724</v>
      </c>
      <c r="I457" s="94">
        <v>45243</v>
      </c>
      <c r="J457" s="93" t="s">
        <v>423</v>
      </c>
      <c r="K457" s="91" t="s">
        <v>424</v>
      </c>
      <c r="L457" s="114">
        <v>200.2</v>
      </c>
      <c r="M457" s="96">
        <v>200.2</v>
      </c>
    </row>
    <row r="458" spans="1:13" ht="40" customHeight="1">
      <c r="A458" s="180">
        <v>940</v>
      </c>
      <c r="B458" s="91">
        <v>300</v>
      </c>
      <c r="C458" s="91" t="s">
        <v>425</v>
      </c>
      <c r="D458" s="91">
        <v>10</v>
      </c>
      <c r="E458" s="116"/>
      <c r="F458" s="194">
        <v>263849</v>
      </c>
      <c r="G458" s="227" t="s">
        <v>426</v>
      </c>
      <c r="H458" s="196" t="s">
        <v>427</v>
      </c>
      <c r="I458" s="214">
        <v>45063</v>
      </c>
      <c r="J458" s="198" t="s">
        <v>428</v>
      </c>
      <c r="K458" s="91" t="s">
        <v>416</v>
      </c>
      <c r="L458" s="130">
        <v>466.39</v>
      </c>
      <c r="M458" s="130">
        <v>466.39</v>
      </c>
    </row>
    <row r="459" spans="1:13" ht="40" customHeight="1">
      <c r="A459" s="180">
        <v>940</v>
      </c>
      <c r="B459" s="91">
        <v>300</v>
      </c>
      <c r="C459" s="91" t="s">
        <v>380</v>
      </c>
      <c r="D459" s="91">
        <v>10</v>
      </c>
      <c r="E459" s="116"/>
      <c r="F459" s="99">
        <v>117692</v>
      </c>
      <c r="G459" s="105" t="s">
        <v>429</v>
      </c>
      <c r="H459" s="119" t="s">
        <v>725</v>
      </c>
      <c r="I459" s="94">
        <v>45265</v>
      </c>
      <c r="J459" s="93" t="s">
        <v>430</v>
      </c>
      <c r="K459" s="91" t="s">
        <v>431</v>
      </c>
      <c r="L459" s="114">
        <v>189.68</v>
      </c>
      <c r="M459" s="108">
        <v>189.68</v>
      </c>
    </row>
    <row r="460" spans="1:13" ht="40" customHeight="1">
      <c r="A460" s="180">
        <v>940</v>
      </c>
      <c r="B460" s="91">
        <v>300</v>
      </c>
      <c r="C460" s="91" t="s">
        <v>380</v>
      </c>
      <c r="D460" s="91">
        <v>10</v>
      </c>
      <c r="E460" s="116"/>
      <c r="F460" s="194">
        <v>144980</v>
      </c>
      <c r="G460" s="216" t="s">
        <v>381</v>
      </c>
      <c r="H460" s="203" t="s">
        <v>432</v>
      </c>
      <c r="I460" s="197">
        <v>45077</v>
      </c>
      <c r="J460" s="198" t="s">
        <v>433</v>
      </c>
      <c r="K460" s="91" t="s">
        <v>434</v>
      </c>
      <c r="L460" s="130">
        <v>17.5</v>
      </c>
      <c r="M460" s="130">
        <v>17.5</v>
      </c>
    </row>
    <row r="461" spans="1:13" ht="40" customHeight="1">
      <c r="A461" s="180">
        <v>940</v>
      </c>
      <c r="B461" s="91">
        <v>300</v>
      </c>
      <c r="C461" s="91" t="s">
        <v>380</v>
      </c>
      <c r="D461" s="91">
        <v>10</v>
      </c>
      <c r="E461" s="116"/>
      <c r="F461" s="99">
        <v>111917</v>
      </c>
      <c r="G461" s="105" t="s">
        <v>435</v>
      </c>
      <c r="H461" s="120" t="s">
        <v>436</v>
      </c>
      <c r="I461" s="106">
        <v>45071</v>
      </c>
      <c r="J461" s="93" t="s">
        <v>437</v>
      </c>
      <c r="K461" s="91" t="s">
        <v>438</v>
      </c>
      <c r="L461" s="114">
        <v>1198.8</v>
      </c>
      <c r="M461" s="108">
        <v>1198</v>
      </c>
    </row>
    <row r="462" spans="1:13" ht="40" customHeight="1">
      <c r="A462" s="180">
        <v>940</v>
      </c>
      <c r="B462" s="91">
        <v>300</v>
      </c>
      <c r="C462" s="91" t="s">
        <v>380</v>
      </c>
      <c r="D462" s="91">
        <v>10</v>
      </c>
      <c r="E462" s="116"/>
      <c r="F462" s="194">
        <v>562543</v>
      </c>
      <c r="G462" s="216" t="s">
        <v>439</v>
      </c>
      <c r="H462" s="216" t="s">
        <v>440</v>
      </c>
      <c r="I462" s="197">
        <v>45058</v>
      </c>
      <c r="J462" s="198" t="s">
        <v>441</v>
      </c>
      <c r="K462" s="194" t="s">
        <v>393</v>
      </c>
      <c r="L462" s="130">
        <v>20.02</v>
      </c>
      <c r="M462" s="130">
        <v>20.02</v>
      </c>
    </row>
    <row r="463" spans="1:13" ht="40" customHeight="1">
      <c r="A463" s="180">
        <v>940</v>
      </c>
      <c r="B463" s="91">
        <v>300</v>
      </c>
      <c r="C463" s="91" t="s">
        <v>380</v>
      </c>
      <c r="D463" s="91">
        <v>10</v>
      </c>
      <c r="E463" s="116"/>
      <c r="F463" s="99">
        <v>749452</v>
      </c>
      <c r="G463" s="105" t="s">
        <v>442</v>
      </c>
      <c r="H463" s="119" t="s">
        <v>443</v>
      </c>
      <c r="I463" s="106">
        <v>45107</v>
      </c>
      <c r="J463" s="93" t="s">
        <v>444</v>
      </c>
      <c r="K463" s="91" t="s">
        <v>445</v>
      </c>
      <c r="L463" s="114">
        <v>317.29000000000002</v>
      </c>
      <c r="M463" s="96" t="s">
        <v>726</v>
      </c>
    </row>
    <row r="464" spans="1:13" ht="40" customHeight="1">
      <c r="A464" s="180">
        <v>940</v>
      </c>
      <c r="B464" s="91">
        <v>300</v>
      </c>
      <c r="C464" s="91" t="s">
        <v>380</v>
      </c>
      <c r="D464" s="91">
        <v>10</v>
      </c>
      <c r="E464" s="116"/>
      <c r="F464" s="194">
        <v>345689</v>
      </c>
      <c r="G464" s="216" t="s">
        <v>381</v>
      </c>
      <c r="H464" s="203" t="s">
        <v>446</v>
      </c>
      <c r="I464" s="197">
        <v>45061</v>
      </c>
      <c r="J464" s="198" t="s">
        <v>447</v>
      </c>
      <c r="K464" s="91" t="s">
        <v>384</v>
      </c>
      <c r="L464" s="130">
        <v>14.7</v>
      </c>
      <c r="M464" s="130">
        <v>14.7</v>
      </c>
    </row>
    <row r="465" spans="1:13" ht="40" customHeight="1">
      <c r="A465" s="181">
        <v>940</v>
      </c>
      <c r="B465" s="99">
        <v>300</v>
      </c>
      <c r="C465" s="99" t="s">
        <v>380</v>
      </c>
      <c r="D465" s="99">
        <v>10</v>
      </c>
      <c r="E465" s="99"/>
      <c r="F465" s="99">
        <v>684783</v>
      </c>
      <c r="G465" s="122" t="s">
        <v>381</v>
      </c>
      <c r="H465" s="120" t="s">
        <v>448</v>
      </c>
      <c r="I465" s="106">
        <v>45111</v>
      </c>
      <c r="J465" s="93" t="s">
        <v>449</v>
      </c>
      <c r="K465" s="91" t="s">
        <v>450</v>
      </c>
      <c r="L465" s="114">
        <v>623.70000000000005</v>
      </c>
      <c r="M465" s="108">
        <v>623.70000000000005</v>
      </c>
    </row>
    <row r="466" spans="1:13" ht="40" customHeight="1">
      <c r="A466" s="202">
        <v>940</v>
      </c>
      <c r="B466" s="194">
        <v>300</v>
      </c>
      <c r="C466" s="194" t="s">
        <v>380</v>
      </c>
      <c r="D466" s="194">
        <v>10</v>
      </c>
      <c r="E466" s="194"/>
      <c r="F466" s="194">
        <v>684783</v>
      </c>
      <c r="G466" s="216" t="s">
        <v>381</v>
      </c>
      <c r="H466" s="203" t="s">
        <v>451</v>
      </c>
      <c r="I466" s="197">
        <v>45180</v>
      </c>
      <c r="J466" s="198" t="s">
        <v>452</v>
      </c>
      <c r="K466" s="194" t="s">
        <v>450</v>
      </c>
      <c r="L466" s="130">
        <v>567</v>
      </c>
      <c r="M466" s="130">
        <v>567</v>
      </c>
    </row>
    <row r="467" spans="1:13" ht="40" customHeight="1">
      <c r="A467" s="181">
        <v>940</v>
      </c>
      <c r="B467" s="99">
        <v>300</v>
      </c>
      <c r="C467" s="99" t="s">
        <v>380</v>
      </c>
      <c r="D467" s="99">
        <v>10</v>
      </c>
      <c r="E467" s="99"/>
      <c r="F467" s="99">
        <v>793091</v>
      </c>
      <c r="G467" s="122" t="s">
        <v>453</v>
      </c>
      <c r="H467" s="99" t="s">
        <v>454</v>
      </c>
      <c r="I467" s="106">
        <v>45061</v>
      </c>
      <c r="J467" s="112" t="s">
        <v>455</v>
      </c>
      <c r="K467" s="107" t="s">
        <v>456</v>
      </c>
      <c r="L467" s="114">
        <v>529</v>
      </c>
      <c r="M467" s="108">
        <v>529</v>
      </c>
    </row>
    <row r="468" spans="1:13" ht="40" customHeight="1">
      <c r="A468" s="202">
        <v>940</v>
      </c>
      <c r="B468" s="194">
        <v>300</v>
      </c>
      <c r="C468" s="194" t="s">
        <v>380</v>
      </c>
      <c r="D468" s="194">
        <v>10</v>
      </c>
      <c r="E468" s="194"/>
      <c r="F468" s="194">
        <v>739900</v>
      </c>
      <c r="G468" s="195" t="s">
        <v>381</v>
      </c>
      <c r="H468" s="194" t="s">
        <v>457</v>
      </c>
      <c r="I468" s="204">
        <v>45077</v>
      </c>
      <c r="J468" s="198" t="s">
        <v>727</v>
      </c>
      <c r="K468" s="95" t="s">
        <v>458</v>
      </c>
      <c r="L468" s="130">
        <v>300</v>
      </c>
      <c r="M468" s="130">
        <v>300</v>
      </c>
    </row>
    <row r="469" spans="1:13" ht="40" customHeight="1">
      <c r="A469" s="181">
        <v>940</v>
      </c>
      <c r="B469" s="99">
        <v>300</v>
      </c>
      <c r="C469" s="99" t="s">
        <v>380</v>
      </c>
      <c r="D469" s="99">
        <v>10</v>
      </c>
      <c r="E469" s="99"/>
      <c r="F469" s="99">
        <v>329018</v>
      </c>
      <c r="G469" s="122" t="s">
        <v>459</v>
      </c>
      <c r="H469" s="99" t="s">
        <v>460</v>
      </c>
      <c r="I469" s="106">
        <v>45086</v>
      </c>
      <c r="J469" s="93" t="s">
        <v>461</v>
      </c>
      <c r="K469" s="91" t="s">
        <v>462</v>
      </c>
      <c r="L469" s="114">
        <v>726</v>
      </c>
      <c r="M469" s="108">
        <v>726</v>
      </c>
    </row>
    <row r="470" spans="1:13" ht="40" customHeight="1">
      <c r="A470" s="180">
        <v>940</v>
      </c>
      <c r="B470" s="91">
        <v>300</v>
      </c>
      <c r="C470" s="91" t="s">
        <v>380</v>
      </c>
      <c r="D470" s="91">
        <v>10</v>
      </c>
      <c r="E470" s="194" t="s">
        <v>721</v>
      </c>
      <c r="F470" s="194">
        <v>163481</v>
      </c>
      <c r="G470" s="195" t="s">
        <v>381</v>
      </c>
      <c r="H470" s="194" t="s">
        <v>463</v>
      </c>
      <c r="I470" s="214">
        <v>45062</v>
      </c>
      <c r="J470" s="198" t="s">
        <v>464</v>
      </c>
      <c r="K470" s="91" t="s">
        <v>465</v>
      </c>
      <c r="L470" s="130">
        <v>172</v>
      </c>
      <c r="M470" s="130">
        <v>172</v>
      </c>
    </row>
    <row r="471" spans="1:13" ht="40" customHeight="1">
      <c r="A471" s="180">
        <v>940</v>
      </c>
      <c r="B471" s="91">
        <v>300</v>
      </c>
      <c r="C471" s="91" t="s">
        <v>380</v>
      </c>
      <c r="D471" s="91">
        <v>10</v>
      </c>
      <c r="E471" s="91" t="s">
        <v>721</v>
      </c>
      <c r="F471" s="99">
        <v>230239</v>
      </c>
      <c r="G471" s="122" t="s">
        <v>381</v>
      </c>
      <c r="H471" s="99" t="s">
        <v>466</v>
      </c>
      <c r="I471" s="106">
        <v>45062</v>
      </c>
      <c r="J471" s="93" t="s">
        <v>464</v>
      </c>
      <c r="K471" s="91" t="s">
        <v>467</v>
      </c>
      <c r="L471" s="114">
        <v>157</v>
      </c>
      <c r="M471" s="108">
        <v>157</v>
      </c>
    </row>
    <row r="472" spans="1:13" ht="40" customHeight="1">
      <c r="A472" s="202">
        <v>940</v>
      </c>
      <c r="B472" s="194">
        <v>300</v>
      </c>
      <c r="C472" s="194" t="s">
        <v>380</v>
      </c>
      <c r="D472" s="194">
        <v>10</v>
      </c>
      <c r="E472" s="194" t="s">
        <v>721</v>
      </c>
      <c r="F472" s="194">
        <v>764330</v>
      </c>
      <c r="G472" s="195" t="s">
        <v>381</v>
      </c>
      <c r="H472" s="198" t="s">
        <v>728</v>
      </c>
      <c r="I472" s="228" t="s">
        <v>729</v>
      </c>
      <c r="J472" s="198" t="s">
        <v>468</v>
      </c>
      <c r="K472" s="194" t="s">
        <v>465</v>
      </c>
      <c r="L472" s="130">
        <v>923.1</v>
      </c>
      <c r="M472" s="130" t="s">
        <v>730</v>
      </c>
    </row>
    <row r="473" spans="1:13" s="71" customFormat="1" ht="40" customHeight="1">
      <c r="A473" s="181">
        <v>940</v>
      </c>
      <c r="B473" s="99">
        <v>300</v>
      </c>
      <c r="C473" s="99" t="s">
        <v>380</v>
      </c>
      <c r="D473" s="99">
        <v>10</v>
      </c>
      <c r="E473" s="115"/>
      <c r="F473" s="99">
        <v>985008</v>
      </c>
      <c r="G473" s="122" t="s">
        <v>381</v>
      </c>
      <c r="H473" s="93" t="s">
        <v>731</v>
      </c>
      <c r="I473" s="125" t="s">
        <v>732</v>
      </c>
      <c r="J473" s="93" t="s">
        <v>468</v>
      </c>
      <c r="K473" s="91" t="s">
        <v>467</v>
      </c>
      <c r="L473" s="114">
        <v>954.54</v>
      </c>
      <c r="M473" s="126" t="s">
        <v>733</v>
      </c>
    </row>
    <row r="474" spans="1:13" ht="40" customHeight="1">
      <c r="A474" s="180">
        <v>940</v>
      </c>
      <c r="B474" s="91">
        <v>300</v>
      </c>
      <c r="C474" s="91" t="s">
        <v>380</v>
      </c>
      <c r="D474" s="91">
        <v>10</v>
      </c>
      <c r="E474" s="92" t="s">
        <v>880</v>
      </c>
      <c r="F474" s="91">
        <v>468200</v>
      </c>
      <c r="G474" s="127" t="s">
        <v>381</v>
      </c>
      <c r="H474" s="128" t="s">
        <v>734</v>
      </c>
      <c r="I474" s="129">
        <v>45240</v>
      </c>
      <c r="J474" s="95" t="s">
        <v>735</v>
      </c>
      <c r="K474" s="91" t="s">
        <v>736</v>
      </c>
      <c r="L474" s="121">
        <v>500</v>
      </c>
      <c r="M474" s="130">
        <v>500</v>
      </c>
    </row>
    <row r="475" spans="1:13" ht="40" customHeight="1">
      <c r="A475" s="180">
        <v>940</v>
      </c>
      <c r="B475" s="91">
        <v>300</v>
      </c>
      <c r="C475" s="91" t="s">
        <v>380</v>
      </c>
      <c r="D475" s="91">
        <v>10</v>
      </c>
      <c r="E475" s="116" t="s">
        <v>737</v>
      </c>
      <c r="F475" s="91">
        <v>521420</v>
      </c>
      <c r="G475" s="127" t="s">
        <v>381</v>
      </c>
      <c r="H475" s="128" t="s">
        <v>738</v>
      </c>
      <c r="I475" s="129">
        <v>45176</v>
      </c>
      <c r="J475" s="95" t="s">
        <v>739</v>
      </c>
      <c r="K475" s="95" t="s">
        <v>740</v>
      </c>
      <c r="L475" s="121">
        <v>316.05</v>
      </c>
      <c r="M475" s="130">
        <v>316.05</v>
      </c>
    </row>
    <row r="476" spans="1:13" ht="40" customHeight="1">
      <c r="A476" s="180">
        <v>940</v>
      </c>
      <c r="B476" s="91" t="s">
        <v>741</v>
      </c>
      <c r="C476" s="91" t="s">
        <v>380</v>
      </c>
      <c r="D476" s="91">
        <v>10</v>
      </c>
      <c r="E476" s="116" t="s">
        <v>737</v>
      </c>
      <c r="F476" s="91">
        <v>833436</v>
      </c>
      <c r="G476" s="131" t="s">
        <v>742</v>
      </c>
      <c r="H476" s="128"/>
      <c r="I476" s="132"/>
      <c r="J476" s="95" t="s">
        <v>743</v>
      </c>
      <c r="K476" s="91" t="s">
        <v>364</v>
      </c>
      <c r="L476" s="121">
        <v>1300.25</v>
      </c>
      <c r="M476" s="130">
        <v>0</v>
      </c>
    </row>
    <row r="477" spans="1:13" ht="40" customHeight="1">
      <c r="A477" s="180">
        <v>940</v>
      </c>
      <c r="B477" s="91">
        <v>300</v>
      </c>
      <c r="C477" s="91" t="s">
        <v>380</v>
      </c>
      <c r="D477" s="91">
        <v>10</v>
      </c>
      <c r="E477" s="116" t="s">
        <v>737</v>
      </c>
      <c r="F477" s="91">
        <v>846751</v>
      </c>
      <c r="G477" s="131" t="s">
        <v>744</v>
      </c>
      <c r="H477" s="128" t="s">
        <v>745</v>
      </c>
      <c r="I477" s="129">
        <v>45271</v>
      </c>
      <c r="J477" s="95" t="s">
        <v>746</v>
      </c>
      <c r="K477" s="91" t="s">
        <v>514</v>
      </c>
      <c r="L477" s="121">
        <v>786.42</v>
      </c>
      <c r="M477" s="130">
        <v>786.42</v>
      </c>
    </row>
    <row r="478" spans="1:13" ht="40" customHeight="1">
      <c r="A478" s="180">
        <v>940</v>
      </c>
      <c r="B478" s="91">
        <v>300</v>
      </c>
      <c r="C478" s="91" t="s">
        <v>380</v>
      </c>
      <c r="D478" s="91">
        <v>10</v>
      </c>
      <c r="E478" s="92" t="s">
        <v>881</v>
      </c>
      <c r="F478" s="91">
        <v>929679</v>
      </c>
      <c r="G478" s="127" t="s">
        <v>381</v>
      </c>
      <c r="H478" s="128" t="s">
        <v>747</v>
      </c>
      <c r="I478" s="129">
        <v>45260</v>
      </c>
      <c r="J478" s="95" t="s">
        <v>748</v>
      </c>
      <c r="K478" s="91" t="s">
        <v>749</v>
      </c>
      <c r="L478" s="121">
        <v>1000</v>
      </c>
      <c r="M478" s="130">
        <v>1000</v>
      </c>
    </row>
    <row r="479" spans="1:13" ht="40" customHeight="1">
      <c r="A479" s="180">
        <v>940</v>
      </c>
      <c r="B479" s="91">
        <v>300</v>
      </c>
      <c r="C479" s="91" t="s">
        <v>380</v>
      </c>
      <c r="D479" s="91">
        <v>10</v>
      </c>
      <c r="E479" s="116" t="s">
        <v>737</v>
      </c>
      <c r="F479" s="91">
        <v>194563</v>
      </c>
      <c r="G479" s="127" t="s">
        <v>750</v>
      </c>
      <c r="H479" s="133" t="s">
        <v>751</v>
      </c>
      <c r="I479" s="129">
        <v>45243</v>
      </c>
      <c r="J479" s="95" t="s">
        <v>752</v>
      </c>
      <c r="K479" s="91" t="s">
        <v>514</v>
      </c>
      <c r="L479" s="121">
        <v>1135.1500000000001</v>
      </c>
      <c r="M479" s="130">
        <v>1135.1500000000001</v>
      </c>
    </row>
    <row r="480" spans="1:13" ht="40" customHeight="1">
      <c r="A480" s="180">
        <v>940</v>
      </c>
      <c r="B480" s="91">
        <v>300</v>
      </c>
      <c r="C480" s="91" t="s">
        <v>380</v>
      </c>
      <c r="D480" s="91">
        <v>10</v>
      </c>
      <c r="E480" s="92" t="s">
        <v>882</v>
      </c>
      <c r="F480" s="91">
        <v>296412</v>
      </c>
      <c r="G480" s="127" t="s">
        <v>753</v>
      </c>
      <c r="H480" s="128" t="s">
        <v>754</v>
      </c>
      <c r="I480" s="129">
        <v>45275</v>
      </c>
      <c r="J480" s="134" t="s">
        <v>755</v>
      </c>
      <c r="K480" s="95" t="s">
        <v>756</v>
      </c>
      <c r="L480" s="121">
        <v>900</v>
      </c>
      <c r="M480" s="130">
        <v>900</v>
      </c>
    </row>
    <row r="481" spans="1:16" ht="40" customHeight="1">
      <c r="A481" s="180">
        <v>940</v>
      </c>
      <c r="B481" s="91">
        <v>300</v>
      </c>
      <c r="C481" s="91" t="s">
        <v>380</v>
      </c>
      <c r="D481" s="91">
        <v>10</v>
      </c>
      <c r="E481" s="116" t="s">
        <v>737</v>
      </c>
      <c r="F481" s="99">
        <v>468200</v>
      </c>
      <c r="G481" s="135" t="s">
        <v>381</v>
      </c>
      <c r="H481" s="120" t="s">
        <v>734</v>
      </c>
      <c r="I481" s="106">
        <v>45240</v>
      </c>
      <c r="J481" s="93" t="s">
        <v>735</v>
      </c>
      <c r="K481" s="95" t="s">
        <v>736</v>
      </c>
      <c r="L481" s="114">
        <v>500</v>
      </c>
      <c r="M481" s="108">
        <v>500</v>
      </c>
    </row>
    <row r="482" spans="1:16" ht="40" customHeight="1">
      <c r="A482" s="180">
        <v>940</v>
      </c>
      <c r="B482" s="91">
        <v>300</v>
      </c>
      <c r="C482" s="91" t="s">
        <v>380</v>
      </c>
      <c r="D482" s="91">
        <v>10</v>
      </c>
      <c r="E482" s="91"/>
      <c r="F482" s="231">
        <v>689102</v>
      </c>
      <c r="G482" s="195" t="s">
        <v>469</v>
      </c>
      <c r="H482" s="203" t="s">
        <v>470</v>
      </c>
      <c r="I482" s="197" t="s">
        <v>471</v>
      </c>
      <c r="J482" s="198" t="s">
        <v>472</v>
      </c>
      <c r="K482" s="194" t="s">
        <v>364</v>
      </c>
      <c r="L482" s="121">
        <v>137.68</v>
      </c>
      <c r="M482" s="130">
        <v>137.68</v>
      </c>
    </row>
    <row r="483" spans="1:16" ht="40" customHeight="1">
      <c r="A483" s="180">
        <v>940</v>
      </c>
      <c r="B483" s="91">
        <v>300</v>
      </c>
      <c r="C483" s="91" t="s">
        <v>380</v>
      </c>
      <c r="D483" s="91">
        <v>10</v>
      </c>
      <c r="E483" s="91"/>
      <c r="F483" s="99">
        <v>525875</v>
      </c>
      <c r="G483" s="122" t="s">
        <v>473</v>
      </c>
      <c r="H483" s="119" t="s">
        <v>474</v>
      </c>
      <c r="I483" s="94" t="s">
        <v>757</v>
      </c>
      <c r="J483" s="93" t="s">
        <v>475</v>
      </c>
      <c r="K483" s="136" t="s">
        <v>416</v>
      </c>
      <c r="L483" s="114">
        <v>147.84</v>
      </c>
      <c r="M483" s="137" t="s">
        <v>758</v>
      </c>
    </row>
    <row r="484" spans="1:16" ht="40" customHeight="1">
      <c r="A484" s="202">
        <v>940</v>
      </c>
      <c r="B484" s="194">
        <v>300</v>
      </c>
      <c r="C484" s="194" t="s">
        <v>425</v>
      </c>
      <c r="D484" s="194">
        <v>10</v>
      </c>
      <c r="E484" s="194"/>
      <c r="F484" s="198">
        <v>838015</v>
      </c>
      <c r="G484" s="195" t="s">
        <v>476</v>
      </c>
      <c r="H484" s="196" t="s">
        <v>477</v>
      </c>
      <c r="I484" s="197">
        <v>45082</v>
      </c>
      <c r="J484" s="225" t="s">
        <v>415</v>
      </c>
      <c r="K484" s="91" t="s">
        <v>416</v>
      </c>
      <c r="L484" s="121">
        <v>480.47</v>
      </c>
      <c r="M484" s="130">
        <v>480.47</v>
      </c>
    </row>
    <row r="485" spans="1:16" ht="40" customHeight="1">
      <c r="A485" s="180">
        <v>940</v>
      </c>
      <c r="B485" s="91">
        <v>300</v>
      </c>
      <c r="C485" s="91" t="s">
        <v>425</v>
      </c>
      <c r="D485" s="91">
        <v>10</v>
      </c>
      <c r="E485" s="91"/>
      <c r="F485" s="99">
        <v>682082</v>
      </c>
      <c r="G485" s="122" t="s">
        <v>478</v>
      </c>
      <c r="H485" s="119" t="s">
        <v>479</v>
      </c>
      <c r="I485" s="94">
        <v>45086</v>
      </c>
      <c r="J485" s="93" t="s">
        <v>480</v>
      </c>
      <c r="K485" s="91" t="s">
        <v>393</v>
      </c>
      <c r="L485" s="114">
        <v>375.38</v>
      </c>
      <c r="M485" s="96">
        <v>375.38</v>
      </c>
    </row>
    <row r="486" spans="1:16" ht="40" customHeight="1">
      <c r="A486" s="202">
        <v>940</v>
      </c>
      <c r="B486" s="194">
        <v>300</v>
      </c>
      <c r="C486" s="194" t="s">
        <v>425</v>
      </c>
      <c r="D486" s="194">
        <v>10</v>
      </c>
      <c r="E486" s="194"/>
      <c r="F486" s="194">
        <v>498488</v>
      </c>
      <c r="G486" s="195" t="s">
        <v>481</v>
      </c>
      <c r="H486" s="203" t="s">
        <v>482</v>
      </c>
      <c r="I486" s="214">
        <v>45083</v>
      </c>
      <c r="J486" s="198" t="s">
        <v>428</v>
      </c>
      <c r="K486" s="91" t="s">
        <v>416</v>
      </c>
      <c r="L486" s="121">
        <v>466.39</v>
      </c>
      <c r="M486" s="130">
        <v>466.39</v>
      </c>
    </row>
    <row r="487" spans="1:16" ht="40" customHeight="1">
      <c r="A487" s="180">
        <v>940</v>
      </c>
      <c r="B487" s="91">
        <v>300</v>
      </c>
      <c r="C487" s="91" t="s">
        <v>425</v>
      </c>
      <c r="D487" s="91">
        <v>10</v>
      </c>
      <c r="E487" s="91"/>
      <c r="F487" s="99">
        <v>759573</v>
      </c>
      <c r="G487" s="122" t="s">
        <v>483</v>
      </c>
      <c r="H487" s="120" t="s">
        <v>484</v>
      </c>
      <c r="I487" s="94">
        <v>45091</v>
      </c>
      <c r="J487" s="93" t="s">
        <v>485</v>
      </c>
      <c r="K487" s="91" t="s">
        <v>486</v>
      </c>
      <c r="L487" s="114">
        <v>202</v>
      </c>
      <c r="M487" s="96">
        <v>202</v>
      </c>
    </row>
    <row r="488" spans="1:16" ht="40" customHeight="1">
      <c r="A488" s="202">
        <v>940</v>
      </c>
      <c r="B488" s="194">
        <v>300</v>
      </c>
      <c r="C488" s="194" t="s">
        <v>425</v>
      </c>
      <c r="D488" s="194">
        <v>10</v>
      </c>
      <c r="E488" s="194"/>
      <c r="F488" s="194">
        <v>260302</v>
      </c>
      <c r="G488" s="195" t="s">
        <v>381</v>
      </c>
      <c r="H488" s="203" t="s">
        <v>487</v>
      </c>
      <c r="I488" s="197">
        <v>45091</v>
      </c>
      <c r="J488" s="198" t="s">
        <v>488</v>
      </c>
      <c r="K488" s="91" t="s">
        <v>489</v>
      </c>
      <c r="L488" s="121">
        <v>150</v>
      </c>
      <c r="M488" s="130">
        <v>150</v>
      </c>
    </row>
    <row r="489" spans="1:16" ht="40" customHeight="1">
      <c r="A489" s="180">
        <v>940</v>
      </c>
      <c r="B489" s="91">
        <v>300</v>
      </c>
      <c r="C489" s="91" t="s">
        <v>425</v>
      </c>
      <c r="D489" s="91">
        <v>10</v>
      </c>
      <c r="E489" s="91"/>
      <c r="F489" s="99">
        <v>550793</v>
      </c>
      <c r="G489" s="122" t="s">
        <v>381</v>
      </c>
      <c r="H489" s="120" t="s">
        <v>490</v>
      </c>
      <c r="I489" s="106">
        <v>45091</v>
      </c>
      <c r="J489" s="93" t="s">
        <v>491</v>
      </c>
      <c r="K489" s="91" t="s">
        <v>384</v>
      </c>
      <c r="L489" s="114">
        <v>119.6</v>
      </c>
      <c r="M489" s="138">
        <v>119.6</v>
      </c>
    </row>
    <row r="490" spans="1:16" ht="40" customHeight="1">
      <c r="A490" s="180">
        <v>940</v>
      </c>
      <c r="B490" s="91">
        <v>300</v>
      </c>
      <c r="C490" s="194" t="s">
        <v>425</v>
      </c>
      <c r="D490" s="194">
        <v>10</v>
      </c>
      <c r="E490" s="194"/>
      <c r="F490" s="194">
        <v>112193</v>
      </c>
      <c r="G490" s="195" t="s">
        <v>492</v>
      </c>
      <c r="H490" s="203"/>
      <c r="I490" s="197"/>
      <c r="J490" s="198" t="s">
        <v>493</v>
      </c>
      <c r="K490" s="91" t="s">
        <v>494</v>
      </c>
      <c r="L490" s="121">
        <v>600</v>
      </c>
      <c r="M490" s="130">
        <v>0</v>
      </c>
    </row>
    <row r="491" spans="1:16" ht="40" customHeight="1">
      <c r="A491" s="181">
        <v>940</v>
      </c>
      <c r="B491" s="99">
        <v>300</v>
      </c>
      <c r="C491" s="99" t="s">
        <v>425</v>
      </c>
      <c r="D491" s="99">
        <v>10</v>
      </c>
      <c r="E491" s="99"/>
      <c r="F491" s="99">
        <v>702495</v>
      </c>
      <c r="G491" s="122" t="s">
        <v>495</v>
      </c>
      <c r="H491" s="119"/>
      <c r="I491" s="106"/>
      <c r="J491" s="93" t="s">
        <v>496</v>
      </c>
      <c r="K491" s="91" t="s">
        <v>364</v>
      </c>
      <c r="L491" s="114">
        <v>1363.67</v>
      </c>
      <c r="M491" s="96">
        <v>0</v>
      </c>
    </row>
    <row r="492" spans="1:16" ht="40" customHeight="1">
      <c r="A492" s="180">
        <v>940</v>
      </c>
      <c r="B492" s="91">
        <v>300</v>
      </c>
      <c r="C492" s="91" t="s">
        <v>425</v>
      </c>
      <c r="D492" s="91">
        <v>10</v>
      </c>
      <c r="E492" s="91" t="s">
        <v>759</v>
      </c>
      <c r="F492" s="91">
        <v>137724</v>
      </c>
      <c r="G492" s="131" t="s">
        <v>760</v>
      </c>
      <c r="H492" s="128"/>
      <c r="I492" s="132"/>
      <c r="J492" s="95" t="s">
        <v>761</v>
      </c>
      <c r="K492" s="91" t="s">
        <v>364</v>
      </c>
      <c r="L492" s="121">
        <v>610.85</v>
      </c>
      <c r="M492" s="130">
        <v>0</v>
      </c>
    </row>
    <row r="493" spans="1:16" ht="40" customHeight="1">
      <c r="A493" s="180">
        <v>940</v>
      </c>
      <c r="B493" s="91">
        <v>300</v>
      </c>
      <c r="C493" s="91" t="s">
        <v>425</v>
      </c>
      <c r="D493" s="91">
        <v>10</v>
      </c>
      <c r="E493" s="91" t="s">
        <v>759</v>
      </c>
      <c r="F493" s="91">
        <v>639997</v>
      </c>
      <c r="G493" s="91" t="s">
        <v>381</v>
      </c>
      <c r="H493" s="128" t="s">
        <v>762</v>
      </c>
      <c r="I493" s="132">
        <v>45117</v>
      </c>
      <c r="J493" s="95" t="s">
        <v>763</v>
      </c>
      <c r="K493" s="91" t="s">
        <v>764</v>
      </c>
      <c r="L493" s="121">
        <v>200.6</v>
      </c>
      <c r="M493" s="130">
        <v>200.6</v>
      </c>
      <c r="P493" s="73"/>
    </row>
    <row r="494" spans="1:16" ht="40" customHeight="1">
      <c r="A494" s="180">
        <v>940</v>
      </c>
      <c r="B494" s="91">
        <v>300</v>
      </c>
      <c r="C494" s="91" t="s">
        <v>380</v>
      </c>
      <c r="D494" s="91">
        <v>10</v>
      </c>
      <c r="E494" s="91" t="s">
        <v>759</v>
      </c>
      <c r="F494" s="91">
        <v>921374</v>
      </c>
      <c r="G494" s="131" t="s">
        <v>765</v>
      </c>
      <c r="H494" s="133" t="s">
        <v>766</v>
      </c>
      <c r="I494" s="139" t="s">
        <v>767</v>
      </c>
      <c r="J494" s="95" t="s">
        <v>768</v>
      </c>
      <c r="K494" s="91" t="s">
        <v>364</v>
      </c>
      <c r="L494" s="121">
        <v>290.88</v>
      </c>
      <c r="M494" s="126" t="s">
        <v>769</v>
      </c>
      <c r="N494" s="73"/>
      <c r="O494" s="73"/>
      <c r="P494" s="73"/>
    </row>
    <row r="495" spans="1:16" ht="40" customHeight="1">
      <c r="A495" s="180">
        <v>940</v>
      </c>
      <c r="B495" s="91">
        <v>300</v>
      </c>
      <c r="C495" s="91" t="s">
        <v>380</v>
      </c>
      <c r="D495" s="91">
        <v>10</v>
      </c>
      <c r="E495" s="91" t="s">
        <v>759</v>
      </c>
      <c r="F495" s="91">
        <v>693680</v>
      </c>
      <c r="G495" s="131" t="s">
        <v>770</v>
      </c>
      <c r="H495" s="128" t="s">
        <v>771</v>
      </c>
      <c r="I495" s="132">
        <v>45111</v>
      </c>
      <c r="J495" s="95" t="s">
        <v>772</v>
      </c>
      <c r="K495" s="91" t="s">
        <v>393</v>
      </c>
      <c r="L495" s="121">
        <v>142.87</v>
      </c>
      <c r="M495" s="140">
        <v>142.87</v>
      </c>
      <c r="N495" s="73"/>
      <c r="O495" s="73"/>
      <c r="P495" s="73"/>
    </row>
    <row r="496" spans="1:16" ht="40" customHeight="1">
      <c r="A496" s="180">
        <v>940</v>
      </c>
      <c r="B496" s="91">
        <v>300</v>
      </c>
      <c r="C496" s="91" t="s">
        <v>380</v>
      </c>
      <c r="D496" s="91">
        <v>10</v>
      </c>
      <c r="E496" s="91" t="s">
        <v>759</v>
      </c>
      <c r="F496" s="91">
        <v>909085</v>
      </c>
      <c r="G496" s="131" t="s">
        <v>773</v>
      </c>
      <c r="H496" s="128" t="s">
        <v>774</v>
      </c>
      <c r="I496" s="132">
        <v>45111</v>
      </c>
      <c r="J496" s="95" t="s">
        <v>775</v>
      </c>
      <c r="K496" s="91" t="s">
        <v>776</v>
      </c>
      <c r="L496" s="121">
        <v>31.91</v>
      </c>
      <c r="M496" s="140">
        <v>31.91</v>
      </c>
      <c r="N496" s="73"/>
      <c r="O496" s="73"/>
      <c r="P496" s="73"/>
    </row>
    <row r="497" spans="1:16" ht="40" customHeight="1">
      <c r="A497" s="180">
        <v>940</v>
      </c>
      <c r="B497" s="91">
        <v>300</v>
      </c>
      <c r="C497" s="91" t="s">
        <v>380</v>
      </c>
      <c r="D497" s="91">
        <v>10</v>
      </c>
      <c r="E497" s="91" t="s">
        <v>759</v>
      </c>
      <c r="F497" s="91">
        <v>455230</v>
      </c>
      <c r="G497" s="131" t="s">
        <v>777</v>
      </c>
      <c r="H497" s="128" t="s">
        <v>766</v>
      </c>
      <c r="I497" s="139" t="s">
        <v>767</v>
      </c>
      <c r="J497" s="95" t="s">
        <v>778</v>
      </c>
      <c r="K497" s="91" t="s">
        <v>364</v>
      </c>
      <c r="L497" s="121">
        <v>466.04</v>
      </c>
      <c r="M497" s="130" t="s">
        <v>779</v>
      </c>
      <c r="N497" s="73"/>
      <c r="O497" s="73"/>
      <c r="P497" s="73"/>
    </row>
    <row r="498" spans="1:16" ht="40" customHeight="1">
      <c r="A498" s="180">
        <v>940</v>
      </c>
      <c r="B498" s="91">
        <v>300</v>
      </c>
      <c r="C498" s="91" t="s">
        <v>380</v>
      </c>
      <c r="D498" s="91">
        <v>10</v>
      </c>
      <c r="E498" s="91" t="s">
        <v>759</v>
      </c>
      <c r="F498" s="91">
        <v>557508</v>
      </c>
      <c r="G498" s="131" t="s">
        <v>780</v>
      </c>
      <c r="H498" s="141" t="s">
        <v>781</v>
      </c>
      <c r="I498" s="132">
        <v>45135</v>
      </c>
      <c r="J498" s="95" t="s">
        <v>782</v>
      </c>
      <c r="K498" s="91" t="s">
        <v>462</v>
      </c>
      <c r="L498" s="121">
        <v>188</v>
      </c>
      <c r="M498" s="140">
        <v>188</v>
      </c>
      <c r="N498" s="73"/>
      <c r="O498" s="73"/>
      <c r="P498" s="73"/>
    </row>
    <row r="499" spans="1:16" s="71" customFormat="1" ht="40" customHeight="1">
      <c r="A499" s="180">
        <v>940</v>
      </c>
      <c r="B499" s="91">
        <v>300</v>
      </c>
      <c r="C499" s="91" t="s">
        <v>380</v>
      </c>
      <c r="D499" s="91">
        <v>10</v>
      </c>
      <c r="E499" s="91" t="s">
        <v>759</v>
      </c>
      <c r="F499" s="91">
        <v>739699</v>
      </c>
      <c r="G499" s="131" t="s">
        <v>381</v>
      </c>
      <c r="H499" s="141" t="s">
        <v>783</v>
      </c>
      <c r="I499" s="132">
        <v>45197</v>
      </c>
      <c r="J499" s="95" t="s">
        <v>784</v>
      </c>
      <c r="K499" s="91" t="s">
        <v>764</v>
      </c>
      <c r="L499" s="121">
        <v>41.44</v>
      </c>
      <c r="M499" s="140">
        <v>41.44</v>
      </c>
    </row>
    <row r="500" spans="1:16" ht="40" customHeight="1">
      <c r="A500" s="180">
        <v>940</v>
      </c>
      <c r="B500" s="91">
        <v>300</v>
      </c>
      <c r="C500" s="91" t="s">
        <v>380</v>
      </c>
      <c r="D500" s="91">
        <v>10</v>
      </c>
      <c r="E500" s="91" t="s">
        <v>759</v>
      </c>
      <c r="F500" s="91">
        <v>107029</v>
      </c>
      <c r="G500" s="131" t="s">
        <v>381</v>
      </c>
      <c r="H500" s="141" t="s">
        <v>785</v>
      </c>
      <c r="I500" s="132">
        <v>45203</v>
      </c>
      <c r="J500" s="95" t="s">
        <v>786</v>
      </c>
      <c r="K500" s="91" t="s">
        <v>764</v>
      </c>
      <c r="L500" s="121">
        <v>1275.75</v>
      </c>
      <c r="M500" s="140">
        <v>1275.75</v>
      </c>
    </row>
    <row r="501" spans="1:16" ht="40" customHeight="1">
      <c r="A501" s="180">
        <v>940</v>
      </c>
      <c r="B501" s="91">
        <v>300</v>
      </c>
      <c r="C501" s="91" t="s">
        <v>380</v>
      </c>
      <c r="D501" s="91">
        <v>10</v>
      </c>
      <c r="E501" s="91" t="s">
        <v>759</v>
      </c>
      <c r="F501" s="91">
        <v>916422</v>
      </c>
      <c r="G501" s="131" t="s">
        <v>787</v>
      </c>
      <c r="H501" s="141" t="s">
        <v>788</v>
      </c>
      <c r="I501" s="132">
        <v>45211</v>
      </c>
      <c r="J501" s="95" t="s">
        <v>789</v>
      </c>
      <c r="K501" s="91" t="s">
        <v>416</v>
      </c>
      <c r="L501" s="121">
        <v>256.95999999999998</v>
      </c>
      <c r="M501" s="140">
        <v>256.95999999999998</v>
      </c>
    </row>
    <row r="502" spans="1:16" ht="40" customHeight="1">
      <c r="A502" s="180">
        <v>940</v>
      </c>
      <c r="B502" s="91">
        <v>300</v>
      </c>
      <c r="C502" s="91" t="s">
        <v>380</v>
      </c>
      <c r="D502" s="91">
        <v>10</v>
      </c>
      <c r="E502" s="91" t="s">
        <v>759</v>
      </c>
      <c r="F502" s="91">
        <v>825281</v>
      </c>
      <c r="G502" s="131" t="s">
        <v>790</v>
      </c>
      <c r="H502" s="142" t="s">
        <v>791</v>
      </c>
      <c r="I502" s="143">
        <v>45306</v>
      </c>
      <c r="J502" s="95" t="s">
        <v>792</v>
      </c>
      <c r="K502" s="91" t="s">
        <v>486</v>
      </c>
      <c r="L502" s="121">
        <v>176.81</v>
      </c>
      <c r="M502" s="144">
        <v>176.81</v>
      </c>
    </row>
    <row r="503" spans="1:16" ht="40" customHeight="1">
      <c r="A503" s="181">
        <v>940</v>
      </c>
      <c r="B503" s="99">
        <v>300</v>
      </c>
      <c r="C503" s="99" t="s">
        <v>425</v>
      </c>
      <c r="D503" s="99">
        <v>10</v>
      </c>
      <c r="E503" s="99"/>
      <c r="F503" s="99">
        <v>298578</v>
      </c>
      <c r="G503" s="122" t="s">
        <v>497</v>
      </c>
      <c r="H503" s="119" t="s">
        <v>498</v>
      </c>
      <c r="I503" s="106">
        <v>45099</v>
      </c>
      <c r="J503" s="93" t="s">
        <v>499</v>
      </c>
      <c r="K503" s="91" t="s">
        <v>393</v>
      </c>
      <c r="L503" s="114">
        <v>127.4</v>
      </c>
      <c r="M503" s="96">
        <v>127.4</v>
      </c>
    </row>
    <row r="504" spans="1:16" ht="40" customHeight="1">
      <c r="A504" s="202">
        <v>940</v>
      </c>
      <c r="B504" s="194">
        <v>300</v>
      </c>
      <c r="C504" s="194" t="s">
        <v>425</v>
      </c>
      <c r="D504" s="194">
        <v>10</v>
      </c>
      <c r="E504" s="194"/>
      <c r="F504" s="194">
        <v>563549</v>
      </c>
      <c r="G504" s="195" t="s">
        <v>500</v>
      </c>
      <c r="H504" s="196" t="s">
        <v>501</v>
      </c>
      <c r="I504" s="197">
        <v>45096</v>
      </c>
      <c r="J504" s="198" t="s">
        <v>502</v>
      </c>
      <c r="K504" s="91" t="s">
        <v>503</v>
      </c>
      <c r="L504" s="121">
        <v>475.62</v>
      </c>
      <c r="M504" s="144">
        <v>475.62</v>
      </c>
    </row>
    <row r="505" spans="1:16" ht="40" customHeight="1">
      <c r="A505" s="181">
        <v>940</v>
      </c>
      <c r="B505" s="99">
        <v>300</v>
      </c>
      <c r="C505" s="99" t="s">
        <v>425</v>
      </c>
      <c r="D505" s="99">
        <v>10</v>
      </c>
      <c r="E505" s="99"/>
      <c r="F505" s="99">
        <v>414063</v>
      </c>
      <c r="G505" s="122" t="s">
        <v>504</v>
      </c>
      <c r="H505" s="119" t="s">
        <v>505</v>
      </c>
      <c r="I505" s="106">
        <v>45098</v>
      </c>
      <c r="J505" s="93" t="s">
        <v>506</v>
      </c>
      <c r="K505" s="91" t="s">
        <v>416</v>
      </c>
      <c r="L505" s="114">
        <v>258.11</v>
      </c>
      <c r="M505" s="96">
        <v>258.11</v>
      </c>
    </row>
    <row r="506" spans="1:16" ht="40" customHeight="1">
      <c r="A506" s="202">
        <v>940</v>
      </c>
      <c r="B506" s="194">
        <v>300</v>
      </c>
      <c r="C506" s="194" t="s">
        <v>425</v>
      </c>
      <c r="D506" s="194">
        <v>10</v>
      </c>
      <c r="E506" s="194"/>
      <c r="F506" s="194">
        <v>725903</v>
      </c>
      <c r="G506" s="195" t="s">
        <v>507</v>
      </c>
      <c r="H506" s="196" t="s">
        <v>508</v>
      </c>
      <c r="I506" s="214" t="s">
        <v>509</v>
      </c>
      <c r="J506" s="198" t="s">
        <v>510</v>
      </c>
      <c r="K506" s="91" t="s">
        <v>393</v>
      </c>
      <c r="L506" s="192">
        <v>415.91</v>
      </c>
      <c r="M506" s="193" t="s">
        <v>793</v>
      </c>
    </row>
    <row r="507" spans="1:16" ht="40" customHeight="1">
      <c r="A507" s="181">
        <v>940</v>
      </c>
      <c r="B507" s="99">
        <v>300</v>
      </c>
      <c r="C507" s="99" t="s">
        <v>425</v>
      </c>
      <c r="D507" s="99">
        <v>10</v>
      </c>
      <c r="E507" s="99"/>
      <c r="F507" s="99">
        <v>793033</v>
      </c>
      <c r="G507" s="122" t="s">
        <v>511</v>
      </c>
      <c r="H507" s="120" t="s">
        <v>512</v>
      </c>
      <c r="I507" s="106">
        <v>45117</v>
      </c>
      <c r="J507" s="93" t="s">
        <v>513</v>
      </c>
      <c r="K507" s="99" t="s">
        <v>514</v>
      </c>
      <c r="L507" s="114">
        <v>612.42999999999995</v>
      </c>
      <c r="M507" s="108">
        <v>612.42999999999995</v>
      </c>
    </row>
    <row r="508" spans="1:16" ht="40" customHeight="1">
      <c r="A508" s="202">
        <v>940</v>
      </c>
      <c r="B508" s="194">
        <v>300</v>
      </c>
      <c r="C508" s="194" t="s">
        <v>380</v>
      </c>
      <c r="D508" s="194">
        <v>10</v>
      </c>
      <c r="E508" s="194"/>
      <c r="F508" s="194">
        <v>551690</v>
      </c>
      <c r="G508" s="195" t="s">
        <v>515</v>
      </c>
      <c r="H508" s="196" t="s">
        <v>516</v>
      </c>
      <c r="I508" s="197">
        <v>45176</v>
      </c>
      <c r="J508" s="198" t="s">
        <v>517</v>
      </c>
      <c r="K508" s="194" t="s">
        <v>445</v>
      </c>
      <c r="L508" s="192">
        <v>762.13</v>
      </c>
      <c r="M508" s="193">
        <v>762.13</v>
      </c>
    </row>
    <row r="509" spans="1:16" ht="40" customHeight="1">
      <c r="A509" s="181">
        <v>940</v>
      </c>
      <c r="B509" s="99">
        <v>300</v>
      </c>
      <c r="C509" s="99" t="s">
        <v>380</v>
      </c>
      <c r="D509" s="99">
        <v>10</v>
      </c>
      <c r="E509" s="99"/>
      <c r="F509" s="99">
        <v>924087</v>
      </c>
      <c r="G509" s="122" t="s">
        <v>518</v>
      </c>
      <c r="H509" s="119"/>
      <c r="I509" s="145"/>
      <c r="J509" s="93" t="s">
        <v>519</v>
      </c>
      <c r="K509" s="99" t="s">
        <v>364</v>
      </c>
      <c r="L509" s="124">
        <v>704.28</v>
      </c>
      <c r="M509" s="146"/>
    </row>
    <row r="510" spans="1:16" ht="40" customHeight="1">
      <c r="A510" s="202"/>
      <c r="B510" s="194"/>
      <c r="C510" s="194"/>
      <c r="D510" s="194"/>
      <c r="E510" s="194"/>
      <c r="F510" s="194">
        <v>402053</v>
      </c>
      <c r="G510" s="195" t="s">
        <v>381</v>
      </c>
      <c r="H510" s="196" t="s">
        <v>520</v>
      </c>
      <c r="I510" s="199">
        <v>45176</v>
      </c>
      <c r="J510" s="198" t="s">
        <v>521</v>
      </c>
      <c r="K510" s="194" t="s">
        <v>434</v>
      </c>
      <c r="L510" s="200">
        <v>250</v>
      </c>
      <c r="M510" s="201">
        <v>250</v>
      </c>
    </row>
    <row r="511" spans="1:16" ht="40" customHeight="1">
      <c r="A511" s="181">
        <v>940</v>
      </c>
      <c r="B511" s="99">
        <v>300</v>
      </c>
      <c r="C511" s="99" t="s">
        <v>380</v>
      </c>
      <c r="D511" s="99">
        <v>10</v>
      </c>
      <c r="E511" s="99"/>
      <c r="F511" s="99">
        <v>279091</v>
      </c>
      <c r="G511" s="122" t="s">
        <v>381</v>
      </c>
      <c r="H511" s="120" t="s">
        <v>522</v>
      </c>
      <c r="I511" s="123">
        <v>45113</v>
      </c>
      <c r="J511" s="93" t="s">
        <v>523</v>
      </c>
      <c r="K511" s="99" t="s">
        <v>524</v>
      </c>
      <c r="L511" s="124">
        <v>54.42</v>
      </c>
      <c r="M511" s="147">
        <v>54.42</v>
      </c>
    </row>
    <row r="512" spans="1:16" ht="40" customHeight="1">
      <c r="A512" s="202">
        <v>940</v>
      </c>
      <c r="B512" s="194">
        <v>300</v>
      </c>
      <c r="C512" s="194" t="s">
        <v>380</v>
      </c>
      <c r="D512" s="194">
        <v>10</v>
      </c>
      <c r="E512" s="194"/>
      <c r="F512" s="194">
        <v>994899</v>
      </c>
      <c r="G512" s="195" t="s">
        <v>381</v>
      </c>
      <c r="H512" s="203" t="s">
        <v>525</v>
      </c>
      <c r="I512" s="204">
        <v>45119</v>
      </c>
      <c r="J512" s="198" t="s">
        <v>526</v>
      </c>
      <c r="K512" s="194" t="s">
        <v>527</v>
      </c>
      <c r="L512" s="200">
        <v>137.4</v>
      </c>
      <c r="M512" s="205">
        <v>137.4</v>
      </c>
      <c r="N512" s="74"/>
    </row>
    <row r="513" spans="1:13" ht="40" customHeight="1">
      <c r="A513" s="188">
        <v>940</v>
      </c>
      <c r="B513" s="98">
        <v>300</v>
      </c>
      <c r="C513" s="98" t="s">
        <v>380</v>
      </c>
      <c r="D513" s="98">
        <v>10</v>
      </c>
      <c r="E513" s="98"/>
      <c r="F513" s="98">
        <v>992866</v>
      </c>
      <c r="G513" s="118" t="s">
        <v>381</v>
      </c>
      <c r="H513" s="189" t="s">
        <v>528</v>
      </c>
      <c r="I513" s="100" t="s">
        <v>529</v>
      </c>
      <c r="J513" s="190" t="s">
        <v>530</v>
      </c>
      <c r="K513" s="98" t="s">
        <v>531</v>
      </c>
      <c r="L513" s="191">
        <v>976.75</v>
      </c>
      <c r="M513" s="147">
        <v>976.75</v>
      </c>
    </row>
    <row r="514" spans="1:13" ht="40" customHeight="1">
      <c r="A514" s="206">
        <v>940</v>
      </c>
      <c r="B514" s="194">
        <v>300</v>
      </c>
      <c r="C514" s="194" t="s">
        <v>380</v>
      </c>
      <c r="D514" s="194">
        <v>10</v>
      </c>
      <c r="E514" s="194"/>
      <c r="F514" s="194" t="s">
        <v>403</v>
      </c>
      <c r="G514" s="195" t="s">
        <v>404</v>
      </c>
      <c r="H514" s="207" t="s">
        <v>405</v>
      </c>
      <c r="I514" s="199">
        <v>45111</v>
      </c>
      <c r="J514" s="198" t="s">
        <v>532</v>
      </c>
      <c r="K514" s="194" t="s">
        <v>533</v>
      </c>
      <c r="L514" s="200">
        <v>396</v>
      </c>
      <c r="M514" s="201">
        <v>396</v>
      </c>
    </row>
    <row r="515" spans="1:13" ht="40" customHeight="1">
      <c r="A515" s="111">
        <v>940</v>
      </c>
      <c r="B515" s="99">
        <v>300</v>
      </c>
      <c r="C515" s="99" t="s">
        <v>380</v>
      </c>
      <c r="D515" s="99">
        <v>10</v>
      </c>
      <c r="E515" s="99"/>
      <c r="F515" s="99" t="s">
        <v>403</v>
      </c>
      <c r="G515" s="122" t="s">
        <v>404</v>
      </c>
      <c r="H515" s="148" t="s">
        <v>405</v>
      </c>
      <c r="I515" s="145">
        <v>45125</v>
      </c>
      <c r="J515" s="93" t="s">
        <v>794</v>
      </c>
      <c r="K515" s="99" t="s">
        <v>533</v>
      </c>
      <c r="L515" s="124">
        <v>450</v>
      </c>
      <c r="M515" s="146">
        <v>450</v>
      </c>
    </row>
    <row r="516" spans="1:13" ht="40" customHeight="1">
      <c r="A516" s="206">
        <v>940</v>
      </c>
      <c r="B516" s="194">
        <v>300</v>
      </c>
      <c r="C516" s="194" t="s">
        <v>380</v>
      </c>
      <c r="D516" s="194">
        <v>10</v>
      </c>
      <c r="E516" s="194"/>
      <c r="F516" s="194" t="s">
        <v>403</v>
      </c>
      <c r="G516" s="195" t="s">
        <v>404</v>
      </c>
      <c r="H516" s="207" t="s">
        <v>405</v>
      </c>
      <c r="I516" s="199">
        <v>45125</v>
      </c>
      <c r="J516" s="198" t="s">
        <v>795</v>
      </c>
      <c r="K516" s="194" t="s">
        <v>533</v>
      </c>
      <c r="L516" s="200">
        <v>120</v>
      </c>
      <c r="M516" s="201">
        <v>450</v>
      </c>
    </row>
    <row r="517" spans="1:13" ht="40" customHeight="1">
      <c r="A517" s="111">
        <v>940</v>
      </c>
      <c r="B517" s="99">
        <v>300</v>
      </c>
      <c r="C517" s="99" t="s">
        <v>380</v>
      </c>
      <c r="D517" s="99">
        <v>10</v>
      </c>
      <c r="E517" s="99"/>
      <c r="F517" s="99">
        <v>904896</v>
      </c>
      <c r="G517" s="122" t="s">
        <v>796</v>
      </c>
      <c r="H517" s="99" t="s">
        <v>797</v>
      </c>
      <c r="I517" s="106">
        <v>45208</v>
      </c>
      <c r="J517" s="93" t="s">
        <v>534</v>
      </c>
      <c r="K517" s="99" t="s">
        <v>798</v>
      </c>
      <c r="L517" s="124">
        <v>59.28</v>
      </c>
      <c r="M517" s="146">
        <v>59.28</v>
      </c>
    </row>
    <row r="518" spans="1:13" ht="40" customHeight="1">
      <c r="A518" s="206">
        <v>940</v>
      </c>
      <c r="B518" s="194">
        <v>300</v>
      </c>
      <c r="C518" s="194" t="s">
        <v>380</v>
      </c>
      <c r="D518" s="194">
        <v>10</v>
      </c>
      <c r="E518" s="194"/>
      <c r="F518" s="194">
        <v>973347</v>
      </c>
      <c r="G518" s="195" t="s">
        <v>535</v>
      </c>
      <c r="H518" s="211" t="s">
        <v>799</v>
      </c>
      <c r="I518" s="212" t="s">
        <v>800</v>
      </c>
      <c r="J518" s="198" t="s">
        <v>536</v>
      </c>
      <c r="K518" s="194" t="s">
        <v>364</v>
      </c>
      <c r="L518" s="200">
        <v>647.45000000000005</v>
      </c>
      <c r="M518" s="208">
        <v>64</v>
      </c>
    </row>
    <row r="519" spans="1:13" ht="40" customHeight="1">
      <c r="A519" s="104">
        <v>940</v>
      </c>
      <c r="B519" s="91">
        <v>300</v>
      </c>
      <c r="C519" s="91" t="s">
        <v>380</v>
      </c>
      <c r="D519" s="91">
        <v>10</v>
      </c>
      <c r="E519" s="91"/>
      <c r="F519" s="99">
        <v>284741</v>
      </c>
      <c r="G519" s="149" t="s">
        <v>537</v>
      </c>
      <c r="H519" s="148" t="s">
        <v>801</v>
      </c>
      <c r="I519" s="145">
        <v>45246</v>
      </c>
      <c r="J519" s="93" t="s">
        <v>538</v>
      </c>
      <c r="K519" s="99" t="s">
        <v>539</v>
      </c>
      <c r="L519" s="124">
        <v>314.3</v>
      </c>
      <c r="M519" s="146">
        <v>314.3</v>
      </c>
    </row>
    <row r="520" spans="1:13" ht="40" customHeight="1">
      <c r="A520" s="206">
        <v>940</v>
      </c>
      <c r="B520" s="194">
        <v>300</v>
      </c>
      <c r="C520" s="194" t="s">
        <v>380</v>
      </c>
      <c r="D520" s="194">
        <v>10</v>
      </c>
      <c r="E520" s="194"/>
      <c r="F520" s="194">
        <v>941473</v>
      </c>
      <c r="G520" s="209" t="s">
        <v>540</v>
      </c>
      <c r="H520" s="203" t="s">
        <v>802</v>
      </c>
      <c r="I520" s="204">
        <v>45194</v>
      </c>
      <c r="J520" s="198" t="s">
        <v>541</v>
      </c>
      <c r="K520" s="194" t="s">
        <v>514</v>
      </c>
      <c r="L520" s="200">
        <v>73.849999999999994</v>
      </c>
      <c r="M520" s="205">
        <v>73.849999999999994</v>
      </c>
    </row>
    <row r="521" spans="1:13" ht="40" customHeight="1">
      <c r="A521" s="104">
        <v>940</v>
      </c>
      <c r="B521" s="91">
        <v>300</v>
      </c>
      <c r="C521" s="91" t="s">
        <v>380</v>
      </c>
      <c r="D521" s="91">
        <v>10</v>
      </c>
      <c r="E521" s="91"/>
      <c r="F521" s="99">
        <v>735071</v>
      </c>
      <c r="G521" s="149" t="s">
        <v>542</v>
      </c>
      <c r="H521" s="120" t="s">
        <v>803</v>
      </c>
      <c r="I521" s="145">
        <v>45189</v>
      </c>
      <c r="J521" s="93" t="s">
        <v>543</v>
      </c>
      <c r="K521" s="99" t="s">
        <v>416</v>
      </c>
      <c r="L521" s="124">
        <v>112.61</v>
      </c>
      <c r="M521" s="146">
        <v>112.61</v>
      </c>
    </row>
    <row r="522" spans="1:13" ht="40" customHeight="1">
      <c r="A522" s="206">
        <v>940</v>
      </c>
      <c r="B522" s="194">
        <v>300</v>
      </c>
      <c r="C522" s="194" t="s">
        <v>380</v>
      </c>
      <c r="D522" s="194">
        <v>10</v>
      </c>
      <c r="E522" s="194"/>
      <c r="F522" s="194">
        <v>194034</v>
      </c>
      <c r="G522" s="209" t="s">
        <v>544</v>
      </c>
      <c r="H522" s="210" t="s">
        <v>804</v>
      </c>
      <c r="I522" s="199">
        <v>45281</v>
      </c>
      <c r="J522" s="198" t="s">
        <v>545</v>
      </c>
      <c r="K522" s="194" t="s">
        <v>393</v>
      </c>
      <c r="L522" s="200">
        <v>170.17</v>
      </c>
      <c r="M522" s="201">
        <v>170.17</v>
      </c>
    </row>
    <row r="523" spans="1:13" ht="40" customHeight="1">
      <c r="A523" s="104">
        <v>940</v>
      </c>
      <c r="B523" s="91">
        <v>300</v>
      </c>
      <c r="C523" s="91" t="s">
        <v>380</v>
      </c>
      <c r="D523" s="91">
        <v>10</v>
      </c>
      <c r="E523" s="91"/>
      <c r="F523" s="99">
        <v>5011005</v>
      </c>
      <c r="G523" s="149" t="s">
        <v>805</v>
      </c>
      <c r="H523" s="120" t="s">
        <v>806</v>
      </c>
      <c r="I523" s="145">
        <v>45194</v>
      </c>
      <c r="J523" s="93" t="s">
        <v>396</v>
      </c>
      <c r="K523" s="99" t="s">
        <v>462</v>
      </c>
      <c r="L523" s="124">
        <v>66</v>
      </c>
      <c r="M523" s="146">
        <v>66</v>
      </c>
    </row>
    <row r="524" spans="1:13" ht="40" customHeight="1">
      <c r="A524" s="206">
        <v>940</v>
      </c>
      <c r="B524" s="194">
        <v>300</v>
      </c>
      <c r="C524" s="194" t="s">
        <v>380</v>
      </c>
      <c r="D524" s="194">
        <v>10</v>
      </c>
      <c r="E524" s="194"/>
      <c r="F524" s="194">
        <v>412230</v>
      </c>
      <c r="G524" s="209" t="s">
        <v>381</v>
      </c>
      <c r="H524" s="207" t="s">
        <v>807</v>
      </c>
      <c r="I524" s="199">
        <v>45196</v>
      </c>
      <c r="J524" s="198" t="s">
        <v>808</v>
      </c>
      <c r="K524" s="194" t="s">
        <v>384</v>
      </c>
      <c r="L524" s="200">
        <v>548.04999999999995</v>
      </c>
      <c r="M524" s="201">
        <v>548.04999999999995</v>
      </c>
    </row>
    <row r="525" spans="1:13" ht="40" customHeight="1">
      <c r="A525" s="104">
        <v>940</v>
      </c>
      <c r="B525" s="91">
        <v>300</v>
      </c>
      <c r="C525" s="91" t="s">
        <v>380</v>
      </c>
      <c r="D525" s="91">
        <v>10</v>
      </c>
      <c r="E525" s="91"/>
      <c r="F525" s="99">
        <v>161678</v>
      </c>
      <c r="G525" s="149" t="s">
        <v>809</v>
      </c>
      <c r="H525" s="148" t="s">
        <v>810</v>
      </c>
      <c r="I525" s="145">
        <v>45194</v>
      </c>
      <c r="J525" s="93" t="s">
        <v>811</v>
      </c>
      <c r="K525" s="99" t="s">
        <v>514</v>
      </c>
      <c r="L525" s="124">
        <v>374.88</v>
      </c>
      <c r="M525" s="146">
        <v>374.88</v>
      </c>
    </row>
    <row r="526" spans="1:13" ht="40" customHeight="1">
      <c r="A526" s="104">
        <v>940</v>
      </c>
      <c r="B526" s="91">
        <v>300</v>
      </c>
      <c r="C526" s="91" t="s">
        <v>380</v>
      </c>
      <c r="D526" s="194">
        <v>10</v>
      </c>
      <c r="E526" s="194"/>
      <c r="F526" s="194">
        <v>180707</v>
      </c>
      <c r="G526" s="209" t="s">
        <v>812</v>
      </c>
      <c r="H526" s="207" t="s">
        <v>813</v>
      </c>
      <c r="I526" s="199">
        <v>45243</v>
      </c>
      <c r="J526" s="198" t="s">
        <v>814</v>
      </c>
      <c r="K526" s="194" t="s">
        <v>514</v>
      </c>
      <c r="L526" s="200">
        <v>683.95</v>
      </c>
      <c r="M526" s="201" t="s">
        <v>815</v>
      </c>
    </row>
    <row r="527" spans="1:13" ht="40" customHeight="1">
      <c r="A527" s="104">
        <v>940</v>
      </c>
      <c r="B527" s="91">
        <v>300</v>
      </c>
      <c r="C527" s="91" t="s">
        <v>380</v>
      </c>
      <c r="D527" s="91">
        <v>10</v>
      </c>
      <c r="E527" s="91"/>
      <c r="F527" s="99">
        <v>507718</v>
      </c>
      <c r="G527" s="149" t="s">
        <v>816</v>
      </c>
      <c r="H527" s="148"/>
      <c r="I527" s="145"/>
      <c r="J527" s="93" t="s">
        <v>817</v>
      </c>
      <c r="K527" s="99" t="s">
        <v>364</v>
      </c>
      <c r="L527" s="124">
        <v>156.84</v>
      </c>
      <c r="M527" s="146">
        <v>0</v>
      </c>
    </row>
    <row r="528" spans="1:13" ht="40" customHeight="1">
      <c r="A528" s="104">
        <v>940</v>
      </c>
      <c r="B528" s="91">
        <v>300</v>
      </c>
      <c r="C528" s="194" t="s">
        <v>380</v>
      </c>
      <c r="D528" s="194">
        <v>10</v>
      </c>
      <c r="E528" s="194"/>
      <c r="F528" s="194">
        <v>798315</v>
      </c>
      <c r="G528" s="209" t="s">
        <v>818</v>
      </c>
      <c r="H528" s="207"/>
      <c r="I528" s="199"/>
      <c r="J528" s="198" t="s">
        <v>819</v>
      </c>
      <c r="K528" s="194" t="s">
        <v>364</v>
      </c>
      <c r="L528" s="200">
        <v>508.68</v>
      </c>
      <c r="M528" s="201">
        <v>0</v>
      </c>
    </row>
    <row r="529" spans="1:13" ht="40" customHeight="1">
      <c r="A529" s="104">
        <v>940</v>
      </c>
      <c r="B529" s="91">
        <v>300</v>
      </c>
      <c r="C529" s="91" t="s">
        <v>380</v>
      </c>
      <c r="D529" s="91">
        <v>10</v>
      </c>
      <c r="E529" s="91"/>
      <c r="F529" s="99">
        <v>287755</v>
      </c>
      <c r="G529" s="149" t="s">
        <v>820</v>
      </c>
      <c r="H529" s="148"/>
      <c r="I529" s="145"/>
      <c r="J529" s="93" t="s">
        <v>821</v>
      </c>
      <c r="K529" s="99" t="s">
        <v>364</v>
      </c>
      <c r="L529" s="124">
        <v>45.84</v>
      </c>
      <c r="M529" s="146">
        <v>0</v>
      </c>
    </row>
    <row r="530" spans="1:13" ht="40" customHeight="1">
      <c r="A530" s="206">
        <v>940</v>
      </c>
      <c r="B530" s="194">
        <v>300</v>
      </c>
      <c r="C530" s="194" t="s">
        <v>380</v>
      </c>
      <c r="D530" s="194">
        <v>10</v>
      </c>
      <c r="E530" s="194"/>
      <c r="F530" s="194">
        <v>694139</v>
      </c>
      <c r="G530" s="209" t="s">
        <v>822</v>
      </c>
      <c r="H530" s="207" t="s">
        <v>823</v>
      </c>
      <c r="I530" s="199">
        <v>45247</v>
      </c>
      <c r="J530" s="233" t="s">
        <v>824</v>
      </c>
      <c r="K530" s="194" t="s">
        <v>825</v>
      </c>
      <c r="L530" s="200">
        <v>165.6</v>
      </c>
      <c r="M530" s="201">
        <v>165.6</v>
      </c>
    </row>
    <row r="531" spans="1:13" ht="40" customHeight="1">
      <c r="A531" s="104">
        <v>940</v>
      </c>
      <c r="B531" s="91">
        <v>300</v>
      </c>
      <c r="C531" s="91" t="s">
        <v>380</v>
      </c>
      <c r="D531" s="91">
        <v>10</v>
      </c>
      <c r="E531" s="91"/>
      <c r="F531" s="99">
        <v>225004</v>
      </c>
      <c r="G531" s="149" t="s">
        <v>826</v>
      </c>
      <c r="H531" s="148" t="s">
        <v>827</v>
      </c>
      <c r="I531" s="145">
        <v>45243</v>
      </c>
      <c r="J531" s="93" t="s">
        <v>828</v>
      </c>
      <c r="K531" s="99" t="s">
        <v>416</v>
      </c>
      <c r="L531" s="124">
        <v>258.18</v>
      </c>
      <c r="M531" s="146">
        <v>258.18</v>
      </c>
    </row>
    <row r="532" spans="1:13" ht="40" customHeight="1">
      <c r="A532" s="104">
        <v>940</v>
      </c>
      <c r="B532" s="91">
        <v>300</v>
      </c>
      <c r="C532" s="91" t="s">
        <v>380</v>
      </c>
      <c r="D532" s="91">
        <v>10</v>
      </c>
      <c r="E532" s="91"/>
      <c r="F532" s="194">
        <v>882032</v>
      </c>
      <c r="G532" s="209" t="s">
        <v>829</v>
      </c>
      <c r="H532" s="232"/>
      <c r="I532" s="204"/>
      <c r="J532" s="198" t="s">
        <v>830</v>
      </c>
      <c r="K532" s="194" t="s">
        <v>364</v>
      </c>
      <c r="L532" s="200">
        <v>196.84</v>
      </c>
      <c r="M532" s="205">
        <v>0</v>
      </c>
    </row>
    <row r="533" spans="1:13" ht="40" customHeight="1">
      <c r="A533" s="104">
        <v>940</v>
      </c>
      <c r="B533" s="91">
        <v>300</v>
      </c>
      <c r="C533" s="91" t="s">
        <v>380</v>
      </c>
      <c r="D533" s="91">
        <v>10</v>
      </c>
      <c r="E533" s="91"/>
      <c r="F533" s="91">
        <v>553217</v>
      </c>
      <c r="G533" s="151" t="s">
        <v>831</v>
      </c>
      <c r="H533" s="152" t="s">
        <v>832</v>
      </c>
      <c r="I533" s="153" t="s">
        <v>833</v>
      </c>
      <c r="J533" s="95" t="s">
        <v>834</v>
      </c>
      <c r="K533" s="91" t="s">
        <v>393</v>
      </c>
      <c r="L533" s="154">
        <v>134.99</v>
      </c>
      <c r="M533" s="155" t="s">
        <v>835</v>
      </c>
    </row>
    <row r="534" spans="1:13" ht="40" customHeight="1">
      <c r="A534" s="104">
        <v>940</v>
      </c>
      <c r="B534" s="91">
        <v>300</v>
      </c>
      <c r="C534" s="91" t="s">
        <v>380</v>
      </c>
      <c r="D534" s="91">
        <v>10</v>
      </c>
      <c r="E534" s="91"/>
      <c r="F534" s="91">
        <v>563500</v>
      </c>
      <c r="G534" s="151" t="s">
        <v>381</v>
      </c>
      <c r="H534" s="156" t="s">
        <v>836</v>
      </c>
      <c r="I534" s="157">
        <v>45240</v>
      </c>
      <c r="J534" s="95" t="s">
        <v>837</v>
      </c>
      <c r="K534" s="91" t="s">
        <v>740</v>
      </c>
      <c r="L534" s="154">
        <v>516.45000000000005</v>
      </c>
      <c r="M534" s="158">
        <v>516.45000000000005</v>
      </c>
    </row>
    <row r="535" spans="1:13" ht="40" customHeight="1">
      <c r="A535" s="104">
        <v>940</v>
      </c>
      <c r="B535" s="91">
        <v>300</v>
      </c>
      <c r="C535" s="91" t="s">
        <v>380</v>
      </c>
      <c r="D535" s="91">
        <v>10</v>
      </c>
      <c r="E535" s="116" t="s">
        <v>737</v>
      </c>
      <c r="F535" s="91">
        <v>296412</v>
      </c>
      <c r="G535" s="151" t="s">
        <v>753</v>
      </c>
      <c r="H535" s="159" t="s">
        <v>754</v>
      </c>
      <c r="I535" s="157">
        <v>45275</v>
      </c>
      <c r="J535" s="134" t="s">
        <v>755</v>
      </c>
      <c r="K535" s="134" t="s">
        <v>838</v>
      </c>
      <c r="L535" s="154">
        <v>900</v>
      </c>
      <c r="M535" s="158">
        <v>900</v>
      </c>
    </row>
    <row r="536" spans="1:13" ht="40" customHeight="1">
      <c r="A536" s="104">
        <v>940</v>
      </c>
      <c r="B536" s="91">
        <v>300</v>
      </c>
      <c r="C536" s="91" t="s">
        <v>380</v>
      </c>
      <c r="D536" s="91">
        <v>10</v>
      </c>
      <c r="E536" s="91"/>
      <c r="F536" s="91">
        <v>133103</v>
      </c>
      <c r="G536" s="151" t="s">
        <v>839</v>
      </c>
      <c r="H536" s="156" t="s">
        <v>840</v>
      </c>
      <c r="I536" s="157">
        <v>45247</v>
      </c>
      <c r="J536" s="95" t="s">
        <v>841</v>
      </c>
      <c r="K536" s="91" t="s">
        <v>456</v>
      </c>
      <c r="L536" s="154">
        <v>462.7</v>
      </c>
      <c r="M536" s="158">
        <v>462.7</v>
      </c>
    </row>
    <row r="537" spans="1:13" ht="40" customHeight="1">
      <c r="A537" s="104">
        <v>940</v>
      </c>
      <c r="B537" s="91">
        <v>300</v>
      </c>
      <c r="C537" s="91" t="s">
        <v>380</v>
      </c>
      <c r="D537" s="91">
        <v>10</v>
      </c>
      <c r="E537" s="91"/>
      <c r="F537" s="160">
        <v>292390</v>
      </c>
      <c r="G537" s="151" t="s">
        <v>381</v>
      </c>
      <c r="H537" s="161" t="s">
        <v>842</v>
      </c>
      <c r="I537" s="157">
        <v>45265</v>
      </c>
      <c r="J537" s="95" t="s">
        <v>843</v>
      </c>
      <c r="K537" s="162" t="s">
        <v>740</v>
      </c>
      <c r="L537" s="154">
        <v>110</v>
      </c>
      <c r="M537" s="158">
        <v>110</v>
      </c>
    </row>
    <row r="538" spans="1:13" ht="40" customHeight="1">
      <c r="A538" s="104">
        <v>940</v>
      </c>
      <c r="B538" s="91">
        <v>300</v>
      </c>
      <c r="C538" s="91" t="s">
        <v>380</v>
      </c>
      <c r="D538" s="91">
        <v>10</v>
      </c>
      <c r="E538" s="91"/>
      <c r="F538" s="91">
        <v>986892</v>
      </c>
      <c r="G538" s="151" t="s">
        <v>844</v>
      </c>
      <c r="H538" s="156"/>
      <c r="I538" s="157"/>
      <c r="J538" s="95" t="s">
        <v>845</v>
      </c>
      <c r="K538" s="91" t="s">
        <v>364</v>
      </c>
      <c r="L538" s="154">
        <v>66.84</v>
      </c>
      <c r="M538" s="158">
        <v>0</v>
      </c>
    </row>
    <row r="539" spans="1:13" ht="40" customHeight="1">
      <c r="A539" s="104">
        <v>940</v>
      </c>
      <c r="B539" s="91">
        <v>300</v>
      </c>
      <c r="C539" s="91" t="s">
        <v>380</v>
      </c>
      <c r="D539" s="91">
        <v>10</v>
      </c>
      <c r="E539" s="91"/>
      <c r="F539" s="99">
        <v>207012</v>
      </c>
      <c r="G539" s="149" t="s">
        <v>381</v>
      </c>
      <c r="H539" s="148" t="s">
        <v>846</v>
      </c>
      <c r="I539" s="145">
        <v>45266</v>
      </c>
      <c r="J539" s="93" t="s">
        <v>847</v>
      </c>
      <c r="K539" s="99" t="s">
        <v>848</v>
      </c>
      <c r="L539" s="124">
        <v>976.04</v>
      </c>
      <c r="M539" s="146">
        <v>976.04</v>
      </c>
    </row>
    <row r="540" spans="1:13" ht="40" customHeight="1">
      <c r="A540" s="104">
        <v>940</v>
      </c>
      <c r="B540" s="91">
        <v>300</v>
      </c>
      <c r="C540" s="91" t="s">
        <v>380</v>
      </c>
      <c r="D540" s="91">
        <v>10</v>
      </c>
      <c r="E540" s="91"/>
      <c r="F540" s="194">
        <v>412574</v>
      </c>
      <c r="G540" s="209" t="s">
        <v>849</v>
      </c>
      <c r="H540" s="207" t="s">
        <v>850</v>
      </c>
      <c r="I540" s="199">
        <v>45253</v>
      </c>
      <c r="J540" s="198" t="s">
        <v>851</v>
      </c>
      <c r="K540" s="194" t="s">
        <v>416</v>
      </c>
      <c r="L540" s="200">
        <v>480.47</v>
      </c>
      <c r="M540" s="201">
        <v>480.47</v>
      </c>
    </row>
    <row r="541" spans="1:13" ht="40" customHeight="1">
      <c r="A541" s="104">
        <v>940</v>
      </c>
      <c r="B541" s="91">
        <v>300</v>
      </c>
      <c r="C541" s="91" t="s">
        <v>380</v>
      </c>
      <c r="D541" s="91">
        <v>10</v>
      </c>
      <c r="E541" s="91"/>
      <c r="F541" s="99">
        <v>689496</v>
      </c>
      <c r="G541" s="149" t="s">
        <v>381</v>
      </c>
      <c r="H541" s="148" t="s">
        <v>852</v>
      </c>
      <c r="I541" s="145">
        <v>45253</v>
      </c>
      <c r="J541" s="93" t="s">
        <v>853</v>
      </c>
      <c r="K541" s="99" t="s">
        <v>854</v>
      </c>
      <c r="L541" s="124">
        <v>116.92</v>
      </c>
      <c r="M541" s="146">
        <v>116.92</v>
      </c>
    </row>
    <row r="542" spans="1:13" ht="40" customHeight="1">
      <c r="A542" s="104">
        <v>940</v>
      </c>
      <c r="B542" s="194">
        <v>300</v>
      </c>
      <c r="C542" s="194" t="s">
        <v>380</v>
      </c>
      <c r="D542" s="194">
        <v>10</v>
      </c>
      <c r="E542" s="194"/>
      <c r="F542" s="194">
        <v>729880</v>
      </c>
      <c r="G542" s="209" t="s">
        <v>381</v>
      </c>
      <c r="H542" s="207" t="s">
        <v>855</v>
      </c>
      <c r="I542" s="199">
        <v>45266</v>
      </c>
      <c r="J542" s="198" t="s">
        <v>856</v>
      </c>
      <c r="K542" s="194" t="s">
        <v>764</v>
      </c>
      <c r="L542" s="200">
        <v>61.76</v>
      </c>
      <c r="M542" s="201">
        <v>61.76</v>
      </c>
    </row>
    <row r="543" spans="1:13" ht="40" customHeight="1">
      <c r="A543" s="104">
        <v>940</v>
      </c>
      <c r="B543" s="91">
        <v>300</v>
      </c>
      <c r="C543" s="91" t="s">
        <v>380</v>
      </c>
      <c r="D543" s="91">
        <v>10</v>
      </c>
      <c r="E543" s="91"/>
      <c r="F543" s="99">
        <v>362886</v>
      </c>
      <c r="G543" s="149" t="s">
        <v>857</v>
      </c>
      <c r="H543" s="148"/>
      <c r="I543" s="145"/>
      <c r="J543" s="93" t="s">
        <v>858</v>
      </c>
      <c r="K543" s="99" t="s">
        <v>859</v>
      </c>
      <c r="L543" s="124">
        <v>83.4</v>
      </c>
      <c r="M543" s="146">
        <v>0</v>
      </c>
    </row>
    <row r="544" spans="1:13" ht="40" customHeight="1">
      <c r="A544" s="104">
        <v>940</v>
      </c>
      <c r="B544" s="91">
        <v>300</v>
      </c>
      <c r="C544" s="194" t="s">
        <v>380</v>
      </c>
      <c r="D544" s="194">
        <v>10</v>
      </c>
      <c r="E544" s="194"/>
      <c r="F544" s="194">
        <v>700558</v>
      </c>
      <c r="G544" s="209" t="s">
        <v>860</v>
      </c>
      <c r="H544" s="207" t="s">
        <v>861</v>
      </c>
      <c r="I544" s="199">
        <v>45266</v>
      </c>
      <c r="J544" s="198" t="s">
        <v>862</v>
      </c>
      <c r="K544" s="194" t="s">
        <v>445</v>
      </c>
      <c r="L544" s="200">
        <v>169</v>
      </c>
      <c r="M544" s="201">
        <v>169</v>
      </c>
    </row>
    <row r="545" spans="1:13" ht="40" customHeight="1">
      <c r="A545" s="104">
        <v>940</v>
      </c>
      <c r="B545" s="91">
        <v>300</v>
      </c>
      <c r="C545" s="91" t="s">
        <v>380</v>
      </c>
      <c r="D545" s="91">
        <v>10</v>
      </c>
      <c r="E545" s="91"/>
      <c r="F545" s="99">
        <v>547442</v>
      </c>
      <c r="G545" s="149" t="s">
        <v>863</v>
      </c>
      <c r="H545" s="150"/>
      <c r="I545" s="123"/>
      <c r="J545" s="93" t="s">
        <v>864</v>
      </c>
      <c r="K545" s="99" t="s">
        <v>865</v>
      </c>
      <c r="L545" s="124">
        <v>579.78</v>
      </c>
      <c r="M545" s="147">
        <v>0</v>
      </c>
    </row>
    <row r="546" spans="1:13" ht="40" customHeight="1">
      <c r="A546" s="104">
        <v>940</v>
      </c>
      <c r="B546" s="91">
        <v>300</v>
      </c>
      <c r="C546" s="91" t="s">
        <v>380</v>
      </c>
      <c r="D546" s="91">
        <v>10</v>
      </c>
      <c r="E546" s="91"/>
      <c r="F546" s="91">
        <v>179428</v>
      </c>
      <c r="G546" s="151" t="s">
        <v>866</v>
      </c>
      <c r="H546" s="157"/>
      <c r="I546" s="157"/>
      <c r="J546" s="95" t="s">
        <v>867</v>
      </c>
      <c r="K546" s="91" t="s">
        <v>364</v>
      </c>
      <c r="L546" s="154">
        <v>308.39999999999998</v>
      </c>
      <c r="M546" s="205">
        <v>0</v>
      </c>
    </row>
    <row r="547" spans="1:13" ht="40" customHeight="1" thickBot="1">
      <c r="A547" s="104">
        <v>940</v>
      </c>
      <c r="B547" s="91">
        <v>300</v>
      </c>
      <c r="C547" s="91" t="s">
        <v>380</v>
      </c>
      <c r="D547" s="91">
        <v>10</v>
      </c>
      <c r="E547" s="91"/>
      <c r="F547" s="91">
        <v>407780</v>
      </c>
      <c r="G547" s="151" t="s">
        <v>381</v>
      </c>
      <c r="H547" s="150" t="s">
        <v>868</v>
      </c>
      <c r="I547" s="157">
        <v>45267</v>
      </c>
      <c r="J547" s="95" t="s">
        <v>869</v>
      </c>
      <c r="K547" s="91" t="s">
        <v>870</v>
      </c>
      <c r="L547" s="154">
        <v>36</v>
      </c>
      <c r="M547" s="158">
        <v>36</v>
      </c>
    </row>
    <row r="548" spans="1:13" ht="40" customHeight="1" thickBot="1">
      <c r="A548" s="163" t="s">
        <v>871</v>
      </c>
      <c r="B548" s="164"/>
      <c r="C548" s="165" t="s">
        <v>380</v>
      </c>
      <c r="D548" s="164"/>
      <c r="E548" s="229"/>
      <c r="F548" s="164"/>
      <c r="G548" s="164"/>
      <c r="H548" s="164"/>
      <c r="I548" s="164"/>
      <c r="J548" s="222"/>
      <c r="K548" s="166"/>
      <c r="L548" s="167">
        <v>39457.46</v>
      </c>
      <c r="M548" s="168">
        <v>32236.38</v>
      </c>
    </row>
    <row r="549" spans="1:13" ht="40" customHeight="1">
      <c r="A549" s="169">
        <v>940</v>
      </c>
      <c r="B549" s="170">
        <v>300</v>
      </c>
      <c r="C549" s="171" t="s">
        <v>425</v>
      </c>
      <c r="D549" s="170">
        <v>20</v>
      </c>
      <c r="E549" s="115"/>
      <c r="F549" s="170">
        <v>465143</v>
      </c>
      <c r="G549" s="170" t="s">
        <v>546</v>
      </c>
      <c r="H549" s="119" t="s">
        <v>547</v>
      </c>
      <c r="I549" s="172">
        <v>45131</v>
      </c>
      <c r="J549" s="223" t="s">
        <v>548</v>
      </c>
      <c r="K549" s="170" t="s">
        <v>549</v>
      </c>
      <c r="L549" s="173">
        <v>1231.01</v>
      </c>
      <c r="M549" s="174" t="s">
        <v>872</v>
      </c>
    </row>
    <row r="550" spans="1:13" ht="40" customHeight="1">
      <c r="A550" s="194">
        <v>940</v>
      </c>
      <c r="B550" s="194">
        <v>300</v>
      </c>
      <c r="C550" s="194" t="s">
        <v>425</v>
      </c>
      <c r="D550" s="194">
        <v>20</v>
      </c>
      <c r="E550" s="226" t="s">
        <v>737</v>
      </c>
      <c r="F550" s="194">
        <v>864228</v>
      </c>
      <c r="G550" s="234" t="s">
        <v>873</v>
      </c>
      <c r="H550" s="235" t="s">
        <v>874</v>
      </c>
      <c r="I550" s="236">
        <v>45271</v>
      </c>
      <c r="J550" s="237" t="s">
        <v>875</v>
      </c>
      <c r="K550" s="234" t="s">
        <v>549</v>
      </c>
      <c r="L550" s="192">
        <v>1971.12</v>
      </c>
      <c r="M550" s="238">
        <v>1971.12</v>
      </c>
    </row>
    <row r="551" spans="1:13" ht="40" customHeight="1">
      <c r="A551" s="175">
        <v>940</v>
      </c>
      <c r="B551" s="171">
        <v>300</v>
      </c>
      <c r="C551" s="171" t="s">
        <v>425</v>
      </c>
      <c r="D551" s="171">
        <v>20</v>
      </c>
      <c r="E551" s="66"/>
      <c r="F551" s="66">
        <v>588177</v>
      </c>
      <c r="G551" s="72" t="s">
        <v>876</v>
      </c>
      <c r="H551" s="66" t="s">
        <v>877</v>
      </c>
      <c r="I551" s="67">
        <v>45278</v>
      </c>
      <c r="J551" s="72" t="s">
        <v>878</v>
      </c>
      <c r="K551" s="66" t="s">
        <v>549</v>
      </c>
      <c r="L551" s="70">
        <v>1112.76</v>
      </c>
      <c r="M551" s="68">
        <v>1112.76</v>
      </c>
    </row>
    <row r="552" spans="1:13" ht="40" customHeight="1" thickBot="1">
      <c r="A552" s="176"/>
      <c r="B552" s="176"/>
      <c r="C552" s="176"/>
      <c r="D552" s="176"/>
      <c r="E552" s="230"/>
      <c r="F552" s="176"/>
      <c r="G552" s="176"/>
      <c r="H552" s="176"/>
      <c r="I552" s="177"/>
      <c r="J552" s="224"/>
      <c r="K552" s="176"/>
      <c r="L552" s="176"/>
      <c r="M552" s="178"/>
    </row>
    <row r="553" spans="1:13" ht="40" customHeight="1">
      <c r="A553" s="242" t="s">
        <v>879</v>
      </c>
      <c r="B553" s="239"/>
      <c r="C553" s="239"/>
      <c r="D553" s="239"/>
      <c r="E553" s="239"/>
      <c r="F553" s="239"/>
      <c r="G553" s="239"/>
      <c r="H553" s="239"/>
      <c r="I553" s="239"/>
      <c r="J553" s="240"/>
      <c r="K553" s="239"/>
      <c r="L553" s="241">
        <v>4314.8900000000003</v>
      </c>
      <c r="M553" s="243">
        <v>4314.88</v>
      </c>
    </row>
    <row r="554" spans="1:13" ht="15" customHeight="1">
      <c r="A554" s="245" t="s">
        <v>883</v>
      </c>
      <c r="B554" s="246"/>
      <c r="C554" s="246"/>
      <c r="D554" s="246"/>
      <c r="E554" s="246"/>
      <c r="F554" s="246"/>
      <c r="G554" s="246"/>
      <c r="H554" s="246"/>
      <c r="I554" s="246"/>
      <c r="J554" s="246"/>
      <c r="K554" s="246"/>
      <c r="L554" s="247"/>
      <c r="M554" s="244">
        <v>32236.38</v>
      </c>
    </row>
    <row r="555" spans="1:13" ht="15" customHeight="1">
      <c r="A555" s="86"/>
      <c r="B555" s="86"/>
      <c r="C555" s="86"/>
      <c r="D555" s="86"/>
      <c r="E555" s="86"/>
      <c r="F555" s="86"/>
      <c r="G555" s="86"/>
      <c r="H555" s="86"/>
      <c r="I555" s="86"/>
      <c r="J555" s="86"/>
      <c r="K555" s="87"/>
      <c r="L555" s="88"/>
    </row>
    <row r="556" spans="1:13">
      <c r="A556" s="45"/>
      <c r="B556" s="45"/>
      <c r="C556" s="45"/>
      <c r="D556" s="45"/>
      <c r="E556" s="45"/>
      <c r="F556" s="46"/>
      <c r="G556" s="47"/>
    </row>
    <row r="557" spans="1:13">
      <c r="A557" s="248" t="s">
        <v>1</v>
      </c>
      <c r="B557" s="248"/>
      <c r="C557" s="4"/>
      <c r="D557" s="248"/>
      <c r="E557" s="248"/>
      <c r="F557" s="248"/>
      <c r="G557" s="3"/>
    </row>
    <row r="558" spans="1:13" ht="25">
      <c r="A558" s="258" t="s">
        <v>264</v>
      </c>
      <c r="B558" s="258"/>
      <c r="C558" s="258"/>
      <c r="D558" s="248"/>
      <c r="E558" s="248"/>
      <c r="F558" s="248"/>
      <c r="G558" s="3"/>
    </row>
    <row r="559" spans="1:13" ht="15" customHeight="1">
      <c r="A559" s="259"/>
      <c r="B559" s="259"/>
      <c r="C559" s="259"/>
      <c r="D559" s="248"/>
      <c r="E559" s="248"/>
      <c r="F559" s="248"/>
      <c r="G559" s="2"/>
    </row>
    <row r="560" spans="1:13">
      <c r="A560" s="248"/>
      <c r="B560" s="248"/>
      <c r="C560" s="248"/>
      <c r="D560" s="248"/>
      <c r="E560" s="248"/>
      <c r="F560" s="248"/>
      <c r="G560" s="248"/>
    </row>
    <row r="561" spans="1:7" ht="31">
      <c r="A561" s="14" t="s">
        <v>2</v>
      </c>
      <c r="B561" s="15" t="s">
        <v>3</v>
      </c>
      <c r="C561" s="15" t="s">
        <v>4</v>
      </c>
      <c r="D561" s="14" t="s">
        <v>5</v>
      </c>
      <c r="E561" s="14" t="s">
        <v>6</v>
      </c>
      <c r="F561" s="15" t="s">
        <v>345</v>
      </c>
      <c r="G561" s="16" t="s">
        <v>8</v>
      </c>
    </row>
    <row r="562" spans="1:7">
      <c r="A562" s="17">
        <v>16343</v>
      </c>
      <c r="B562" s="18" t="s">
        <v>12</v>
      </c>
      <c r="C562" s="18" t="s">
        <v>9</v>
      </c>
      <c r="D562" s="19">
        <v>44935</v>
      </c>
      <c r="E562" s="17" t="s">
        <v>10</v>
      </c>
      <c r="F562" s="36">
        <v>630</v>
      </c>
      <c r="G562" s="20" t="s">
        <v>11</v>
      </c>
    </row>
    <row r="563" spans="1:7">
      <c r="A563" s="21">
        <v>16381</v>
      </c>
      <c r="B563" s="22" t="s">
        <v>12</v>
      </c>
      <c r="C563" s="22" t="s">
        <v>13</v>
      </c>
      <c r="D563" s="23">
        <v>44949</v>
      </c>
      <c r="E563" s="21" t="s">
        <v>14</v>
      </c>
      <c r="F563" s="37">
        <v>1402.5</v>
      </c>
      <c r="G563" s="24" t="s">
        <v>11</v>
      </c>
    </row>
    <row r="564" spans="1:7">
      <c r="A564" s="17">
        <v>16387</v>
      </c>
      <c r="B564" s="18" t="s">
        <v>12</v>
      </c>
      <c r="C564" s="18" t="s">
        <v>15</v>
      </c>
      <c r="D564" s="19">
        <v>44950</v>
      </c>
      <c r="E564" s="17" t="s">
        <v>16</v>
      </c>
      <c r="F564" s="36">
        <v>185.07</v>
      </c>
      <c r="G564" s="20" t="s">
        <v>11</v>
      </c>
    </row>
    <row r="565" spans="1:7">
      <c r="A565" s="21">
        <v>16389</v>
      </c>
      <c r="B565" s="22" t="s">
        <v>12</v>
      </c>
      <c r="C565" s="22" t="s">
        <v>271</v>
      </c>
      <c r="D565" s="23">
        <v>44951</v>
      </c>
      <c r="E565" s="21" t="s">
        <v>14</v>
      </c>
      <c r="F565" s="37">
        <v>172</v>
      </c>
      <c r="G565" s="24" t="s">
        <v>11</v>
      </c>
    </row>
    <row r="566" spans="1:7" ht="15" customHeight="1">
      <c r="A566" s="17">
        <v>16391</v>
      </c>
      <c r="B566" s="18" t="s">
        <v>17</v>
      </c>
      <c r="C566" s="18" t="s">
        <v>272</v>
      </c>
      <c r="D566" s="19">
        <v>44953</v>
      </c>
      <c r="E566" s="17" t="s">
        <v>18</v>
      </c>
      <c r="F566" s="36">
        <v>46.92</v>
      </c>
      <c r="G566" s="20" t="s">
        <v>11</v>
      </c>
    </row>
    <row r="567" spans="1:7">
      <c r="A567" s="21">
        <v>16678</v>
      </c>
      <c r="B567" s="22" t="s">
        <v>273</v>
      </c>
      <c r="C567" s="22" t="s">
        <v>274</v>
      </c>
      <c r="D567" s="23">
        <v>45077</v>
      </c>
      <c r="E567" s="21" t="s">
        <v>16</v>
      </c>
      <c r="F567" s="37">
        <v>312.5</v>
      </c>
      <c r="G567" s="24" t="s">
        <v>11</v>
      </c>
    </row>
    <row r="568" spans="1:7">
      <c r="A568" s="17">
        <v>16679</v>
      </c>
      <c r="B568" s="18" t="s">
        <v>12</v>
      </c>
      <c r="C568" s="18" t="s">
        <v>19</v>
      </c>
      <c r="D568" s="19">
        <v>45077</v>
      </c>
      <c r="E568" s="17" t="s">
        <v>14</v>
      </c>
      <c r="F568" s="36">
        <v>960</v>
      </c>
      <c r="G568" s="20" t="s">
        <v>11</v>
      </c>
    </row>
    <row r="569" spans="1:7">
      <c r="A569" s="21">
        <v>16985</v>
      </c>
      <c r="B569" s="22" t="s">
        <v>719</v>
      </c>
      <c r="C569" s="22" t="s">
        <v>719</v>
      </c>
      <c r="D569" s="23">
        <v>45267</v>
      </c>
      <c r="E569" s="21" t="s">
        <v>14</v>
      </c>
      <c r="F569" s="37">
        <v>2987</v>
      </c>
      <c r="G569" s="24" t="s">
        <v>11</v>
      </c>
    </row>
    <row r="570" spans="1:7">
      <c r="A570" s="249" t="s">
        <v>366</v>
      </c>
      <c r="B570" s="250"/>
      <c r="C570" s="250"/>
      <c r="D570" s="250"/>
      <c r="E570" s="251"/>
      <c r="F570" s="255">
        <f>SUM(F562:F569)</f>
        <v>6695.99</v>
      </c>
      <c r="G570" s="257"/>
    </row>
    <row r="571" spans="1:7">
      <c r="A571" s="252"/>
      <c r="B571" s="253"/>
      <c r="C571" s="253"/>
      <c r="D571" s="253"/>
      <c r="E571" s="254"/>
      <c r="F571" s="256"/>
      <c r="G571" s="257"/>
    </row>
    <row r="572" spans="1:7" ht="15" customHeight="1">
      <c r="A572" s="248"/>
      <c r="B572" s="248"/>
      <c r="C572" s="248"/>
      <c r="D572" s="248"/>
      <c r="E572" s="248"/>
      <c r="F572" s="248"/>
      <c r="G572" s="2"/>
    </row>
    <row r="573" spans="1:7">
      <c r="A573" s="2"/>
      <c r="B573" s="2"/>
      <c r="C573" s="2"/>
      <c r="D573" s="2"/>
      <c r="E573" s="2"/>
      <c r="F573" s="2"/>
      <c r="G573" s="2"/>
    </row>
    <row r="574" spans="1:7">
      <c r="A574" s="248"/>
      <c r="B574" s="248"/>
      <c r="C574" s="248"/>
      <c r="D574" s="248"/>
      <c r="E574" s="248"/>
      <c r="F574" s="248"/>
      <c r="G574" s="2"/>
    </row>
    <row r="575" spans="1:7">
      <c r="A575" s="248" t="s">
        <v>1</v>
      </c>
      <c r="B575" s="248"/>
      <c r="C575" s="4"/>
      <c r="D575" s="248"/>
      <c r="E575" s="248"/>
      <c r="F575" s="248"/>
      <c r="G575" s="3"/>
    </row>
    <row r="576" spans="1:7" ht="25">
      <c r="A576" s="258" t="s">
        <v>265</v>
      </c>
      <c r="B576" s="258"/>
      <c r="C576" s="258"/>
      <c r="D576" s="248"/>
      <c r="E576" s="248"/>
      <c r="F576" s="248"/>
      <c r="G576" s="3"/>
    </row>
    <row r="577" spans="1:7">
      <c r="A577" s="2"/>
      <c r="B577" s="2"/>
      <c r="C577" s="2"/>
      <c r="D577" s="2"/>
      <c r="E577" s="2"/>
      <c r="F577" s="2"/>
      <c r="G577" s="3"/>
    </row>
    <row r="578" spans="1:7" ht="18">
      <c r="A578" s="2"/>
      <c r="B578" s="2"/>
      <c r="C578" s="7" t="s">
        <v>263</v>
      </c>
      <c r="D578" s="43">
        <v>2000</v>
      </c>
      <c r="E578" s="2"/>
      <c r="F578" s="2"/>
      <c r="G578" s="3"/>
    </row>
    <row r="579" spans="1:7" ht="18">
      <c r="A579" s="2"/>
      <c r="B579" s="2"/>
      <c r="C579" s="40" t="s">
        <v>275</v>
      </c>
      <c r="D579" s="44">
        <f>F600</f>
        <v>1906.44</v>
      </c>
      <c r="E579" s="2"/>
      <c r="F579" s="2"/>
      <c r="G579" s="3"/>
    </row>
    <row r="580" spans="1:7" ht="18">
      <c r="A580" s="2"/>
      <c r="B580" s="2"/>
      <c r="C580" s="39" t="s">
        <v>276</v>
      </c>
      <c r="D580" s="59">
        <f>D578-D579</f>
        <v>93.559999999999945</v>
      </c>
      <c r="E580" s="2"/>
      <c r="F580" s="2"/>
      <c r="G580" s="3"/>
    </row>
    <row r="581" spans="1:7" ht="23">
      <c r="A581" s="2"/>
      <c r="B581" s="2"/>
      <c r="C581" s="8" t="s">
        <v>277</v>
      </c>
      <c r="D581" s="84">
        <f>(D579/D578)*100</f>
        <v>95.322000000000003</v>
      </c>
      <c r="E581" s="2"/>
      <c r="F581" s="2"/>
      <c r="G581" s="3"/>
    </row>
    <row r="582" spans="1:7">
      <c r="A582" s="248"/>
      <c r="B582" s="248"/>
      <c r="C582" s="248"/>
      <c r="D582" s="248"/>
      <c r="E582" s="248"/>
      <c r="F582" s="248"/>
      <c r="G582" s="2"/>
    </row>
    <row r="583" spans="1:7">
      <c r="A583" s="248"/>
      <c r="B583" s="248"/>
      <c r="C583" s="248"/>
      <c r="D583" s="248"/>
      <c r="E583" s="248"/>
      <c r="F583" s="248"/>
      <c r="G583" s="248"/>
    </row>
    <row r="584" spans="1:7" ht="31">
      <c r="A584" s="14" t="s">
        <v>2</v>
      </c>
      <c r="B584" s="15" t="s">
        <v>3</v>
      </c>
      <c r="C584" s="15" t="s">
        <v>4</v>
      </c>
      <c r="D584" s="14" t="s">
        <v>5</v>
      </c>
      <c r="E584" s="14" t="s">
        <v>6</v>
      </c>
      <c r="F584" s="15" t="s">
        <v>7</v>
      </c>
      <c r="G584" s="16" t="s">
        <v>8</v>
      </c>
    </row>
    <row r="585" spans="1:7">
      <c r="A585" s="17">
        <v>16553</v>
      </c>
      <c r="B585" s="18" t="s">
        <v>20</v>
      </c>
      <c r="C585" s="18" t="s">
        <v>21</v>
      </c>
      <c r="D585" s="19">
        <v>45022</v>
      </c>
      <c r="E585" s="17" t="s">
        <v>22</v>
      </c>
      <c r="F585" s="36">
        <v>1172.52</v>
      </c>
      <c r="G585" s="20" t="s">
        <v>11</v>
      </c>
    </row>
    <row r="586" spans="1:7">
      <c r="A586" s="21">
        <v>16659</v>
      </c>
      <c r="B586" s="22" t="s">
        <v>20</v>
      </c>
      <c r="C586" s="22" t="s">
        <v>23</v>
      </c>
      <c r="D586" s="23">
        <v>45079</v>
      </c>
      <c r="E586" s="21" t="s">
        <v>24</v>
      </c>
      <c r="F586" s="37">
        <v>99.88</v>
      </c>
      <c r="G586" s="24" t="s">
        <v>25</v>
      </c>
    </row>
    <row r="587" spans="1:7">
      <c r="A587" s="17">
        <v>16661</v>
      </c>
      <c r="B587" s="18" t="s">
        <v>279</v>
      </c>
      <c r="C587" s="18" t="s">
        <v>26</v>
      </c>
      <c r="D587" s="19">
        <v>45079</v>
      </c>
      <c r="E587" s="17" t="s">
        <v>27</v>
      </c>
      <c r="F587" s="36">
        <v>1</v>
      </c>
      <c r="G587" s="20" t="s">
        <v>25</v>
      </c>
    </row>
    <row r="588" spans="1:7">
      <c r="A588" s="21">
        <v>16662</v>
      </c>
      <c r="B588" s="22" t="s">
        <v>280</v>
      </c>
      <c r="C588" s="22" t="s">
        <v>28</v>
      </c>
      <c r="D588" s="23">
        <v>45079</v>
      </c>
      <c r="E588" s="21" t="s">
        <v>29</v>
      </c>
      <c r="F588" s="37">
        <v>1</v>
      </c>
      <c r="G588" s="24" t="s">
        <v>25</v>
      </c>
    </row>
    <row r="589" spans="1:7">
      <c r="A589" s="17">
        <v>16663</v>
      </c>
      <c r="B589" s="18" t="s">
        <v>285</v>
      </c>
      <c r="C589" s="18" t="s">
        <v>30</v>
      </c>
      <c r="D589" s="19">
        <v>45079</v>
      </c>
      <c r="E589" s="17" t="s">
        <v>31</v>
      </c>
      <c r="F589" s="36">
        <v>1</v>
      </c>
      <c r="G589" s="20" t="s">
        <v>25</v>
      </c>
    </row>
    <row r="590" spans="1:7">
      <c r="A590" s="21">
        <v>16680</v>
      </c>
      <c r="B590" s="22" t="s">
        <v>281</v>
      </c>
      <c r="C590" s="22" t="s">
        <v>32</v>
      </c>
      <c r="D590" s="23">
        <v>45079</v>
      </c>
      <c r="E590" s="21" t="s">
        <v>33</v>
      </c>
      <c r="F590" s="37">
        <v>1</v>
      </c>
      <c r="G590" s="24" t="s">
        <v>25</v>
      </c>
    </row>
    <row r="591" spans="1:7">
      <c r="A591" s="17">
        <v>16681</v>
      </c>
      <c r="B591" s="18" t="s">
        <v>282</v>
      </c>
      <c r="C591" s="18" t="s">
        <v>34</v>
      </c>
      <c r="D591" s="19">
        <v>45079</v>
      </c>
      <c r="E591" s="17" t="s">
        <v>35</v>
      </c>
      <c r="F591" s="36">
        <v>1</v>
      </c>
      <c r="G591" s="20" t="s">
        <v>25</v>
      </c>
    </row>
    <row r="592" spans="1:7">
      <c r="A592" s="21">
        <v>16682</v>
      </c>
      <c r="B592" s="22" t="s">
        <v>283</v>
      </c>
      <c r="C592" s="22" t="s">
        <v>36</v>
      </c>
      <c r="D592" s="23">
        <v>45079</v>
      </c>
      <c r="E592" s="21" t="s">
        <v>37</v>
      </c>
      <c r="F592" s="37">
        <v>1</v>
      </c>
      <c r="G592" s="24" t="s">
        <v>25</v>
      </c>
    </row>
    <row r="593" spans="1:7">
      <c r="A593" s="17">
        <v>16683</v>
      </c>
      <c r="B593" s="18" t="s">
        <v>286</v>
      </c>
      <c r="C593" s="18" t="s">
        <v>38</v>
      </c>
      <c r="D593" s="19">
        <v>45079</v>
      </c>
      <c r="E593" s="17" t="s">
        <v>39</v>
      </c>
      <c r="F593" s="36">
        <v>1</v>
      </c>
      <c r="G593" s="20" t="s">
        <v>25</v>
      </c>
    </row>
    <row r="594" spans="1:7">
      <c r="A594" s="21">
        <v>16684</v>
      </c>
      <c r="B594" s="22" t="s">
        <v>231</v>
      </c>
      <c r="C594" s="22" t="s">
        <v>40</v>
      </c>
      <c r="D594" s="23">
        <v>45079</v>
      </c>
      <c r="E594" s="21" t="s">
        <v>41</v>
      </c>
      <c r="F594" s="37">
        <v>100</v>
      </c>
      <c r="G594" s="24" t="s">
        <v>25</v>
      </c>
    </row>
    <row r="595" spans="1:7">
      <c r="A595" s="17">
        <v>16685</v>
      </c>
      <c r="B595" s="18" t="s">
        <v>284</v>
      </c>
      <c r="C595" s="18" t="s">
        <v>42</v>
      </c>
      <c r="D595" s="19">
        <v>45079</v>
      </c>
      <c r="E595" s="17" t="s">
        <v>43</v>
      </c>
      <c r="F595" s="36">
        <v>1</v>
      </c>
      <c r="G595" s="20" t="s">
        <v>25</v>
      </c>
    </row>
    <row r="596" spans="1:7">
      <c r="A596" s="21">
        <v>16686</v>
      </c>
      <c r="B596" s="22" t="s">
        <v>287</v>
      </c>
      <c r="C596" s="21" t="s">
        <v>44</v>
      </c>
      <c r="D596" s="23">
        <v>45079</v>
      </c>
      <c r="E596" s="22" t="s">
        <v>45</v>
      </c>
      <c r="F596" s="37">
        <v>1</v>
      </c>
      <c r="G596" s="24" t="s">
        <v>25</v>
      </c>
    </row>
    <row r="597" spans="1:7">
      <c r="A597" s="17">
        <v>16687</v>
      </c>
      <c r="B597" s="18" t="s">
        <v>287</v>
      </c>
      <c r="C597" s="18" t="s">
        <v>44</v>
      </c>
      <c r="D597" s="19">
        <v>45079</v>
      </c>
      <c r="E597" s="17" t="s">
        <v>45</v>
      </c>
      <c r="F597" s="36">
        <v>160.04</v>
      </c>
      <c r="G597" s="20" t="s">
        <v>25</v>
      </c>
    </row>
    <row r="598" spans="1:7">
      <c r="A598" s="21">
        <v>16693</v>
      </c>
      <c r="B598" s="22" t="s">
        <v>20</v>
      </c>
      <c r="C598" s="22" t="s">
        <v>46</v>
      </c>
      <c r="D598" s="23">
        <v>45082</v>
      </c>
      <c r="E598" s="21" t="s">
        <v>47</v>
      </c>
      <c r="F598" s="37">
        <v>170</v>
      </c>
      <c r="G598" s="24" t="s">
        <v>11</v>
      </c>
    </row>
    <row r="599" spans="1:7">
      <c r="A599" s="17">
        <v>16694</v>
      </c>
      <c r="B599" s="18" t="s">
        <v>20</v>
      </c>
      <c r="C599" s="18" t="s">
        <v>48</v>
      </c>
      <c r="D599" s="19">
        <v>45082</v>
      </c>
      <c r="E599" s="17" t="s">
        <v>49</v>
      </c>
      <c r="F599" s="36">
        <v>195</v>
      </c>
      <c r="G599" s="20" t="s">
        <v>11</v>
      </c>
    </row>
    <row r="600" spans="1:7">
      <c r="A600" s="249" t="s">
        <v>50</v>
      </c>
      <c r="B600" s="250"/>
      <c r="C600" s="250"/>
      <c r="D600" s="250"/>
      <c r="E600" s="251"/>
      <c r="F600" s="255">
        <f>SUM(F585:F599)</f>
        <v>1906.44</v>
      </c>
      <c r="G600" s="257"/>
    </row>
    <row r="601" spans="1:7">
      <c r="A601" s="252"/>
      <c r="B601" s="253"/>
      <c r="C601" s="253"/>
      <c r="D601" s="253"/>
      <c r="E601" s="254"/>
      <c r="F601" s="256"/>
      <c r="G601" s="257"/>
    </row>
    <row r="602" spans="1:7">
      <c r="A602" s="2"/>
      <c r="B602" s="2"/>
      <c r="C602" s="2"/>
      <c r="D602" s="2"/>
      <c r="E602" s="2"/>
      <c r="F602" s="2"/>
      <c r="G602" s="2"/>
    </row>
    <row r="603" spans="1:7">
      <c r="A603" s="2"/>
      <c r="B603" s="2"/>
      <c r="C603" s="2"/>
      <c r="D603" s="2"/>
      <c r="E603" s="2"/>
      <c r="F603" s="2"/>
      <c r="G603" s="2"/>
    </row>
    <row r="607" spans="1:7">
      <c r="A607" s="248" t="s">
        <v>1</v>
      </c>
      <c r="B607" s="248"/>
      <c r="C607" s="4"/>
      <c r="D607" s="248"/>
      <c r="E607" s="248"/>
      <c r="F607" s="248"/>
      <c r="G607" s="3"/>
    </row>
    <row r="608" spans="1:7" ht="25">
      <c r="A608" s="258" t="s">
        <v>149</v>
      </c>
      <c r="B608" s="258"/>
      <c r="C608" s="258"/>
      <c r="D608" s="248"/>
      <c r="E608" s="248"/>
      <c r="F608" s="248"/>
      <c r="G608" s="3"/>
    </row>
    <row r="609" spans="1:7">
      <c r="A609" s="2"/>
      <c r="B609" s="2"/>
      <c r="C609" s="2"/>
      <c r="D609" s="2"/>
      <c r="E609" s="2"/>
      <c r="F609" s="2"/>
      <c r="G609" s="3"/>
    </row>
    <row r="610" spans="1:7">
      <c r="A610" s="248"/>
      <c r="B610" s="248"/>
      <c r="C610" s="248"/>
      <c r="D610" s="248"/>
      <c r="E610" s="248"/>
      <c r="F610" s="248"/>
      <c r="G610" s="248"/>
    </row>
    <row r="611" spans="1:7" ht="31">
      <c r="A611" s="14" t="s">
        <v>2</v>
      </c>
      <c r="B611" s="15" t="s">
        <v>3</v>
      </c>
      <c r="C611" s="15" t="s">
        <v>4</v>
      </c>
      <c r="D611" s="14" t="s">
        <v>5</v>
      </c>
      <c r="E611" s="14" t="s">
        <v>6</v>
      </c>
      <c r="F611" s="15" t="s">
        <v>7</v>
      </c>
      <c r="G611" s="16" t="s">
        <v>8</v>
      </c>
    </row>
    <row r="612" spans="1:7">
      <c r="A612" s="25">
        <v>16565</v>
      </c>
      <c r="B612" s="26" t="s">
        <v>149</v>
      </c>
      <c r="C612" s="26" t="s">
        <v>150</v>
      </c>
      <c r="D612" s="27">
        <v>45030</v>
      </c>
      <c r="E612" s="25" t="s">
        <v>151</v>
      </c>
      <c r="F612" s="34">
        <v>1000</v>
      </c>
      <c r="G612" s="28" t="s">
        <v>11</v>
      </c>
    </row>
    <row r="613" spans="1:7">
      <c r="A613" s="249" t="s">
        <v>152</v>
      </c>
      <c r="B613" s="250"/>
      <c r="C613" s="250"/>
      <c r="D613" s="250"/>
      <c r="E613" s="251"/>
      <c r="F613" s="255">
        <f>SUM(F612)</f>
        <v>1000</v>
      </c>
      <c r="G613" s="257"/>
    </row>
    <row r="614" spans="1:7">
      <c r="A614" s="252"/>
      <c r="B614" s="253"/>
      <c r="C614" s="253"/>
      <c r="D614" s="253"/>
      <c r="E614" s="254"/>
      <c r="F614" s="256"/>
      <c r="G614" s="257"/>
    </row>
  </sheetData>
  <autoFilter ref="A385:G385"/>
  <mergeCells count="154">
    <mergeCell ref="A100:C100"/>
    <mergeCell ref="D100:F100"/>
    <mergeCell ref="A98:E99"/>
    <mergeCell ref="F98:F99"/>
    <mergeCell ref="A1:B1"/>
    <mergeCell ref="D1:F1"/>
    <mergeCell ref="A2:B2"/>
    <mergeCell ref="C2:F2"/>
    <mergeCell ref="D76:F76"/>
    <mergeCell ref="A73:C73"/>
    <mergeCell ref="D73:F73"/>
    <mergeCell ref="A71:E72"/>
    <mergeCell ref="F71:F72"/>
    <mergeCell ref="A55:G55"/>
    <mergeCell ref="D47:F47"/>
    <mergeCell ref="D46:F46"/>
    <mergeCell ref="A42:C42"/>
    <mergeCell ref="D42:F42"/>
    <mergeCell ref="D45:F45"/>
    <mergeCell ref="A6:E6"/>
    <mergeCell ref="A7:E7"/>
    <mergeCell ref="A3:G5"/>
    <mergeCell ref="A8:B8"/>
    <mergeCell ref="A77:C77"/>
    <mergeCell ref="D77:F77"/>
    <mergeCell ref="A40:E41"/>
    <mergeCell ref="F40:F41"/>
    <mergeCell ref="A15:G15"/>
    <mergeCell ref="A9:C9"/>
    <mergeCell ref="D161:F161"/>
    <mergeCell ref="D160:F160"/>
    <mergeCell ref="A155:E156"/>
    <mergeCell ref="F155:F156"/>
    <mergeCell ref="A126:C126"/>
    <mergeCell ref="D126:F126"/>
    <mergeCell ref="A125:C125"/>
    <mergeCell ref="D125:F125"/>
    <mergeCell ref="A124:C124"/>
    <mergeCell ref="D124:F124"/>
    <mergeCell ref="A128:C128"/>
    <mergeCell ref="D128:F128"/>
    <mergeCell ref="D127:F127"/>
    <mergeCell ref="A122:E123"/>
    <mergeCell ref="F122:F123"/>
    <mergeCell ref="A104:C104"/>
    <mergeCell ref="D104:F104"/>
    <mergeCell ref="D103:F103"/>
    <mergeCell ref="G613:G614"/>
    <mergeCell ref="A607:B607"/>
    <mergeCell ref="A209:C209"/>
    <mergeCell ref="D209:F209"/>
    <mergeCell ref="A608:C608"/>
    <mergeCell ref="A214:C214"/>
    <mergeCell ref="D214:F214"/>
    <mergeCell ref="D213:F213"/>
    <mergeCell ref="A613:E614"/>
    <mergeCell ref="F613:F614"/>
    <mergeCell ref="A610:G610"/>
    <mergeCell ref="D608:F608"/>
    <mergeCell ref="D607:F607"/>
    <mergeCell ref="G270:G271"/>
    <mergeCell ref="A276:C276"/>
    <mergeCell ref="D276:F276"/>
    <mergeCell ref="D275:F275"/>
    <mergeCell ref="A270:E271"/>
    <mergeCell ref="F270:F271"/>
    <mergeCell ref="A213:B213"/>
    <mergeCell ref="A212:C212"/>
    <mergeCell ref="D212:F212"/>
    <mergeCell ref="G369:G370"/>
    <mergeCell ref="A211:C211"/>
    <mergeCell ref="A369:E370"/>
    <mergeCell ref="F369:F370"/>
    <mergeCell ref="A275:B275"/>
    <mergeCell ref="D75:F75"/>
    <mergeCell ref="A47:C47"/>
    <mergeCell ref="A274:C274"/>
    <mergeCell ref="D274:F274"/>
    <mergeCell ref="A273:C273"/>
    <mergeCell ref="D273:F273"/>
    <mergeCell ref="A272:C272"/>
    <mergeCell ref="D272:F272"/>
    <mergeCell ref="A207:E208"/>
    <mergeCell ref="F207:F208"/>
    <mergeCell ref="A160:B160"/>
    <mergeCell ref="A159:C159"/>
    <mergeCell ref="D159:F159"/>
    <mergeCell ref="A158:C158"/>
    <mergeCell ref="D158:F158"/>
    <mergeCell ref="D211:F211"/>
    <mergeCell ref="A210:C210"/>
    <mergeCell ref="D210:F210"/>
    <mergeCell ref="A157:C157"/>
    <mergeCell ref="D157:F157"/>
    <mergeCell ref="A161:C161"/>
    <mergeCell ref="A371:C371"/>
    <mergeCell ref="D371:F371"/>
    <mergeCell ref="A372:C372"/>
    <mergeCell ref="A426:E427"/>
    <mergeCell ref="F426:F427"/>
    <mergeCell ref="D372:F372"/>
    <mergeCell ref="A373:C373"/>
    <mergeCell ref="D373:F373"/>
    <mergeCell ref="A374:C374"/>
    <mergeCell ref="D374:F374"/>
    <mergeCell ref="A375:B375"/>
    <mergeCell ref="A376:C376"/>
    <mergeCell ref="D376:F376"/>
    <mergeCell ref="D375:F375"/>
    <mergeCell ref="G426:G427"/>
    <mergeCell ref="A560:G560"/>
    <mergeCell ref="A570:E571"/>
    <mergeCell ref="F570:F571"/>
    <mergeCell ref="G570:G571"/>
    <mergeCell ref="G40:G41"/>
    <mergeCell ref="G71:G72"/>
    <mergeCell ref="G98:G99"/>
    <mergeCell ref="G122:G123"/>
    <mergeCell ref="G155:G156"/>
    <mergeCell ref="G207:G208"/>
    <mergeCell ref="A46:B46"/>
    <mergeCell ref="A76:B76"/>
    <mergeCell ref="A103:B103"/>
    <mergeCell ref="A127:B127"/>
    <mergeCell ref="A101:C101"/>
    <mergeCell ref="D101:F101"/>
    <mergeCell ref="A102:C102"/>
    <mergeCell ref="D102:F102"/>
    <mergeCell ref="A74:C74"/>
    <mergeCell ref="D74:F74"/>
    <mergeCell ref="A75:C75"/>
    <mergeCell ref="A433:C433"/>
    <mergeCell ref="D433:F433"/>
    <mergeCell ref="A554:L554"/>
    <mergeCell ref="A575:B575"/>
    <mergeCell ref="A582:C582"/>
    <mergeCell ref="D582:F582"/>
    <mergeCell ref="A583:G583"/>
    <mergeCell ref="A600:E601"/>
    <mergeCell ref="F600:F601"/>
    <mergeCell ref="G600:G601"/>
    <mergeCell ref="A557:B557"/>
    <mergeCell ref="D557:F557"/>
    <mergeCell ref="A558:C558"/>
    <mergeCell ref="D558:F558"/>
    <mergeCell ref="A574:C574"/>
    <mergeCell ref="D575:F575"/>
    <mergeCell ref="A576:C576"/>
    <mergeCell ref="D576:F576"/>
    <mergeCell ref="D574:F574"/>
    <mergeCell ref="A559:C559"/>
    <mergeCell ref="D559:F559"/>
    <mergeCell ref="A572:C572"/>
    <mergeCell ref="D572:F572"/>
  </mergeCells>
  <pageMargins left="0.25" right="0.25" top="0.25" bottom="0.25" header="0.4921259845" footer="0.4921259845"/>
  <pageSetup paperSize="9" orientation="landscape" horizontalDpi="0" verticalDpi="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Ateliers et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GBCP - Commandes par entité dépensière</dc:title>
  <dc:creator>Myriam Djedi</dc:creator>
  <cp:lastModifiedBy>benedicte.macgregor</cp:lastModifiedBy>
  <dcterms:created xsi:type="dcterms:W3CDTF">2023-06-12T16:20:17Z</dcterms:created>
  <dcterms:modified xsi:type="dcterms:W3CDTF">2024-03-18T11:33:37Z</dcterms:modified>
</cp:coreProperties>
</file>